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1-3證券公司\5.富拉凱證券股份有限公司(原名富蘭德林證券)\05.公開申報資料\201912月報表\"/>
    </mc:Choice>
  </mc:AlternateContent>
  <xr:revisionPtr revIDLastSave="0" documentId="13_ncr:1_{D01FF537-8ABF-44F1-8BB3-1ED11254F460}" xr6:coauthVersionLast="45" xr6:coauthVersionMax="45" xr10:uidLastSave="{00000000-0000-0000-0000-000000000000}"/>
  <bookViews>
    <workbookView xWindow="-28920" yWindow="-120" windowWidth="29040" windowHeight="16440" xr2:uid="{00000000-000D-0000-FFFF-FFFF00000000}"/>
  </bookViews>
  <sheets>
    <sheet name="簡明財務資料" sheetId="1" r:id="rId1"/>
    <sheet name="簡明財務資料(千元)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4" l="1"/>
  <c r="E9" i="4"/>
  <c r="F9" i="4"/>
  <c r="G9" i="4"/>
  <c r="H9" i="4"/>
  <c r="I9" i="4"/>
  <c r="J9" i="4"/>
  <c r="K9" i="4"/>
  <c r="L9" i="4"/>
  <c r="M9" i="4"/>
  <c r="N9" i="4"/>
  <c r="C9" i="4"/>
  <c r="C13" i="1"/>
  <c r="D13" i="1" l="1"/>
  <c r="N18" i="1" l="1"/>
  <c r="L18" i="1" l="1"/>
  <c r="D4" i="4" l="1"/>
  <c r="E4" i="4"/>
  <c r="F4" i="4"/>
  <c r="G4" i="4"/>
  <c r="H4" i="4"/>
  <c r="I4" i="4"/>
  <c r="J4" i="4"/>
  <c r="K4" i="4"/>
  <c r="L4" i="4"/>
  <c r="M4" i="4"/>
  <c r="N4" i="4"/>
  <c r="C4" i="4"/>
  <c r="K13" i="1" l="1"/>
  <c r="C29" i="1" l="1"/>
  <c r="D24" i="1"/>
  <c r="D26" i="1" s="1"/>
  <c r="D27" i="1" s="1"/>
  <c r="E24" i="1"/>
  <c r="E26" i="1" s="1"/>
  <c r="E27" i="1" s="1"/>
  <c r="F24" i="1"/>
  <c r="F26" i="1" s="1"/>
  <c r="F27" i="1" s="1"/>
  <c r="G24" i="1"/>
  <c r="H24" i="1"/>
  <c r="I24" i="1"/>
  <c r="J24" i="1"/>
  <c r="J26" i="1" s="1"/>
  <c r="J27" i="1" s="1"/>
  <c r="K24" i="1"/>
  <c r="L24" i="1"/>
  <c r="M24" i="1"/>
  <c r="N24" i="1"/>
  <c r="C24" i="1"/>
  <c r="C26" i="1" s="1"/>
  <c r="C27" i="1" s="1"/>
  <c r="G26" i="1" l="1"/>
  <c r="G27" i="1" s="1"/>
  <c r="H26" i="1"/>
  <c r="H27" i="1" s="1"/>
  <c r="I26" i="1"/>
  <c r="I27" i="1" s="1"/>
  <c r="K26" i="1"/>
  <c r="K27" i="1" s="1"/>
  <c r="L26" i="1"/>
  <c r="L27" i="1" s="1"/>
  <c r="M26" i="1"/>
  <c r="M27" i="1" s="1"/>
  <c r="N26" i="1"/>
  <c r="N27" i="1" s="1"/>
  <c r="E18" i="1"/>
  <c r="F18" i="1"/>
  <c r="G18" i="1"/>
  <c r="H18" i="1"/>
  <c r="I18" i="1"/>
  <c r="J18" i="1"/>
  <c r="K18" i="1"/>
  <c r="K21" i="1" s="1"/>
  <c r="M18" i="1"/>
  <c r="E13" i="1"/>
  <c r="F13" i="1"/>
  <c r="G13" i="1"/>
  <c r="H13" i="1"/>
  <c r="I13" i="1"/>
  <c r="J13" i="1"/>
  <c r="L13" i="1"/>
  <c r="M13" i="1"/>
  <c r="N13" i="1"/>
  <c r="G21" i="1" l="1"/>
  <c r="F21" i="1"/>
  <c r="N21" i="1"/>
  <c r="M21" i="1"/>
  <c r="L21" i="1"/>
  <c r="J21" i="1"/>
  <c r="I21" i="1"/>
  <c r="H21" i="1"/>
  <c r="E21" i="1"/>
  <c r="C32" i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C30" i="1"/>
  <c r="D30" i="1" l="1"/>
  <c r="E30" i="1" s="1"/>
  <c r="F30" i="1" s="1"/>
  <c r="G30" i="1" s="1"/>
  <c r="H30" i="1" s="1"/>
  <c r="I30" i="1" s="1"/>
  <c r="C31" i="1"/>
  <c r="K20" i="4"/>
  <c r="J30" i="1" l="1"/>
  <c r="L20" i="4"/>
  <c r="K30" i="1" l="1"/>
  <c r="N20" i="4"/>
  <c r="M20" i="4"/>
  <c r="L30" i="1" l="1"/>
  <c r="N35" i="4"/>
  <c r="M35" i="4"/>
  <c r="L35" i="4"/>
  <c r="K35" i="4"/>
  <c r="J35" i="4"/>
  <c r="I35" i="4"/>
  <c r="H35" i="4"/>
  <c r="G35" i="4"/>
  <c r="F35" i="4"/>
  <c r="N32" i="4"/>
  <c r="M32" i="4"/>
  <c r="L32" i="4"/>
  <c r="K32" i="4"/>
  <c r="J32" i="4"/>
  <c r="I32" i="4"/>
  <c r="H32" i="4"/>
  <c r="G32" i="4"/>
  <c r="F32" i="4"/>
  <c r="N28" i="4"/>
  <c r="M28" i="4"/>
  <c r="L28" i="4"/>
  <c r="K28" i="4"/>
  <c r="J28" i="4"/>
  <c r="I28" i="4"/>
  <c r="H28" i="4"/>
  <c r="G28" i="4"/>
  <c r="F28" i="4"/>
  <c r="N27" i="4"/>
  <c r="M27" i="4"/>
  <c r="L27" i="4"/>
  <c r="K27" i="4"/>
  <c r="J27" i="4"/>
  <c r="I27" i="4"/>
  <c r="H27" i="4"/>
  <c r="F27" i="4"/>
  <c r="N25" i="4"/>
  <c r="M25" i="4"/>
  <c r="L25" i="4"/>
  <c r="K25" i="4"/>
  <c r="J25" i="4"/>
  <c r="I25" i="4"/>
  <c r="H25" i="4"/>
  <c r="G25" i="4"/>
  <c r="F25" i="4"/>
  <c r="N23" i="4"/>
  <c r="M23" i="4"/>
  <c r="L23" i="4"/>
  <c r="K23" i="4"/>
  <c r="J23" i="4"/>
  <c r="I23" i="4"/>
  <c r="H23" i="4"/>
  <c r="G23" i="4"/>
  <c r="F23" i="4"/>
  <c r="N22" i="4"/>
  <c r="M22" i="4"/>
  <c r="L22" i="4"/>
  <c r="K22" i="4"/>
  <c r="J22" i="4"/>
  <c r="I22" i="4"/>
  <c r="H22" i="4"/>
  <c r="G22" i="4"/>
  <c r="F22" i="4"/>
  <c r="J20" i="4"/>
  <c r="I20" i="4"/>
  <c r="H20" i="4"/>
  <c r="G20" i="4"/>
  <c r="F20" i="4"/>
  <c r="N19" i="4"/>
  <c r="M19" i="4"/>
  <c r="L19" i="4"/>
  <c r="K19" i="4"/>
  <c r="J19" i="4"/>
  <c r="I19" i="4"/>
  <c r="H19" i="4"/>
  <c r="G19" i="4"/>
  <c r="F19" i="4"/>
  <c r="N17" i="4"/>
  <c r="M17" i="4"/>
  <c r="L17" i="4"/>
  <c r="K17" i="4"/>
  <c r="J17" i="4"/>
  <c r="I17" i="4"/>
  <c r="H17" i="4"/>
  <c r="G17" i="4"/>
  <c r="F17" i="4"/>
  <c r="N16" i="4"/>
  <c r="M16" i="4"/>
  <c r="L16" i="4"/>
  <c r="K16" i="4"/>
  <c r="J16" i="4"/>
  <c r="I16" i="4"/>
  <c r="H16" i="4"/>
  <c r="G16" i="4"/>
  <c r="F16" i="4"/>
  <c r="N15" i="4"/>
  <c r="M15" i="4"/>
  <c r="L15" i="4"/>
  <c r="K15" i="4"/>
  <c r="J15" i="4"/>
  <c r="I15" i="4"/>
  <c r="H15" i="4"/>
  <c r="G15" i="4"/>
  <c r="F15" i="4"/>
  <c r="N14" i="4"/>
  <c r="M14" i="4"/>
  <c r="L14" i="4"/>
  <c r="K14" i="4"/>
  <c r="J14" i="4"/>
  <c r="I14" i="4"/>
  <c r="H14" i="4"/>
  <c r="G14" i="4"/>
  <c r="F14" i="4"/>
  <c r="N12" i="4"/>
  <c r="M12" i="4"/>
  <c r="L12" i="4"/>
  <c r="K12" i="4"/>
  <c r="J12" i="4"/>
  <c r="I12" i="4"/>
  <c r="H12" i="4"/>
  <c r="G12" i="4"/>
  <c r="F12" i="4"/>
  <c r="N11" i="4"/>
  <c r="M11" i="4"/>
  <c r="L11" i="4"/>
  <c r="K11" i="4"/>
  <c r="J11" i="4"/>
  <c r="I11" i="4"/>
  <c r="H11" i="4"/>
  <c r="G11" i="4"/>
  <c r="F11" i="4"/>
  <c r="N10" i="4"/>
  <c r="M10" i="4"/>
  <c r="L10" i="4"/>
  <c r="K10" i="4"/>
  <c r="J10" i="4"/>
  <c r="I10" i="4"/>
  <c r="H10" i="4"/>
  <c r="G10" i="4"/>
  <c r="F10" i="4"/>
  <c r="N8" i="4"/>
  <c r="M8" i="4"/>
  <c r="L8" i="4"/>
  <c r="K8" i="4"/>
  <c r="J8" i="4"/>
  <c r="I8" i="4"/>
  <c r="H8" i="4"/>
  <c r="G8" i="4"/>
  <c r="F8" i="4"/>
  <c r="N7" i="4"/>
  <c r="M7" i="4"/>
  <c r="L7" i="4"/>
  <c r="K7" i="4"/>
  <c r="J7" i="4"/>
  <c r="I7" i="4"/>
  <c r="H7" i="4"/>
  <c r="G7" i="4"/>
  <c r="F7" i="4"/>
  <c r="N6" i="4"/>
  <c r="M6" i="4"/>
  <c r="L6" i="4"/>
  <c r="K6" i="4"/>
  <c r="J6" i="4"/>
  <c r="I6" i="4"/>
  <c r="H6" i="4"/>
  <c r="G6" i="4"/>
  <c r="F6" i="4"/>
  <c r="E35" i="4"/>
  <c r="D35" i="4"/>
  <c r="C35" i="4"/>
  <c r="E32" i="4"/>
  <c r="C32" i="4"/>
  <c r="C30" i="4"/>
  <c r="C29" i="4"/>
  <c r="E28" i="4"/>
  <c r="D28" i="4"/>
  <c r="C28" i="4"/>
  <c r="E27" i="4"/>
  <c r="D27" i="4"/>
  <c r="E25" i="4"/>
  <c r="D25" i="4"/>
  <c r="C25" i="4"/>
  <c r="E23" i="4"/>
  <c r="D23" i="4"/>
  <c r="C23" i="4"/>
  <c r="E22" i="4"/>
  <c r="D22" i="4"/>
  <c r="C22" i="4"/>
  <c r="E20" i="4"/>
  <c r="D20" i="4"/>
  <c r="C20" i="4"/>
  <c r="E19" i="4"/>
  <c r="D19" i="4"/>
  <c r="C19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E12" i="4"/>
  <c r="D12" i="4"/>
  <c r="C12" i="4"/>
  <c r="E11" i="4"/>
  <c r="D11" i="4"/>
  <c r="C11" i="4"/>
  <c r="E10" i="4"/>
  <c r="D10" i="4"/>
  <c r="C10" i="4"/>
  <c r="E8" i="4"/>
  <c r="D8" i="4"/>
  <c r="C8" i="4"/>
  <c r="E7" i="4"/>
  <c r="D7" i="4"/>
  <c r="C7" i="4"/>
  <c r="E6" i="4"/>
  <c r="D6" i="4"/>
  <c r="C6" i="4"/>
  <c r="E18" i="4"/>
  <c r="C33" i="1"/>
  <c r="D32" i="4"/>
  <c r="D29" i="1"/>
  <c r="F26" i="4"/>
  <c r="G24" i="4"/>
  <c r="H24" i="4"/>
  <c r="I24" i="4"/>
  <c r="J24" i="4"/>
  <c r="K26" i="4"/>
  <c r="L24" i="4"/>
  <c r="M24" i="4"/>
  <c r="N24" i="4"/>
  <c r="H26" i="4"/>
  <c r="E24" i="4"/>
  <c r="G13" i="4"/>
  <c r="I13" i="4"/>
  <c r="K13" i="4"/>
  <c r="L13" i="4"/>
  <c r="N13" i="4"/>
  <c r="F18" i="4"/>
  <c r="G18" i="4"/>
  <c r="H18" i="4"/>
  <c r="I18" i="4"/>
  <c r="J18" i="4"/>
  <c r="K18" i="4"/>
  <c r="L18" i="4"/>
  <c r="M18" i="4"/>
  <c r="N18" i="4"/>
  <c r="D18" i="1"/>
  <c r="D18" i="4" s="1"/>
  <c r="D24" i="4"/>
  <c r="D26" i="4"/>
  <c r="C18" i="1"/>
  <c r="C18" i="4" s="1"/>
  <c r="C13" i="4"/>
  <c r="D29" i="4" l="1"/>
  <c r="E29" i="1"/>
  <c r="M30" i="1"/>
  <c r="D21" i="1"/>
  <c r="D30" i="4"/>
  <c r="D31" i="1"/>
  <c r="D31" i="4" s="1"/>
  <c r="J26" i="4"/>
  <c r="C21" i="4"/>
  <c r="N26" i="4"/>
  <c r="K24" i="4"/>
  <c r="E21" i="4"/>
  <c r="N21" i="4"/>
  <c r="C26" i="4"/>
  <c r="C27" i="4"/>
  <c r="C34" i="1"/>
  <c r="C33" i="4"/>
  <c r="K21" i="4"/>
  <c r="D13" i="4"/>
  <c r="D21" i="4" s="1"/>
  <c r="M13" i="4"/>
  <c r="M21" i="4" s="1"/>
  <c r="L21" i="4"/>
  <c r="M26" i="4"/>
  <c r="C21" i="1"/>
  <c r="C24" i="4"/>
  <c r="L26" i="4"/>
  <c r="C31" i="4"/>
  <c r="E26" i="4"/>
  <c r="J13" i="4"/>
  <c r="J21" i="4" s="1"/>
  <c r="F24" i="4"/>
  <c r="I26" i="4"/>
  <c r="I21" i="4"/>
  <c r="H13" i="4"/>
  <c r="H21" i="4" s="1"/>
  <c r="G26" i="4"/>
  <c r="G27" i="4"/>
  <c r="G21" i="4"/>
  <c r="F13" i="4"/>
  <c r="F21" i="4" s="1"/>
  <c r="F29" i="1" l="1"/>
  <c r="E31" i="1"/>
  <c r="E33" i="1" s="1"/>
  <c r="E29" i="4"/>
  <c r="N30" i="1"/>
  <c r="E30" i="4"/>
  <c r="D33" i="1"/>
  <c r="D33" i="4" s="1"/>
  <c r="C34" i="4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G29" i="1" l="1"/>
  <c r="F31" i="1"/>
  <c r="F33" i="1" s="1"/>
  <c r="F29" i="4"/>
  <c r="E31" i="4"/>
  <c r="E33" i="4"/>
  <c r="F30" i="4"/>
  <c r="D34" i="4"/>
  <c r="H29" i="1" l="1"/>
  <c r="G31" i="1"/>
  <c r="G33" i="1" s="1"/>
  <c r="G29" i="4"/>
  <c r="F31" i="4"/>
  <c r="F33" i="4"/>
  <c r="G30" i="4"/>
  <c r="E34" i="4"/>
  <c r="I29" i="1" l="1"/>
  <c r="H31" i="1"/>
  <c r="H33" i="1" s="1"/>
  <c r="H29" i="4"/>
  <c r="G33" i="4"/>
  <c r="G31" i="4"/>
  <c r="H30" i="4"/>
  <c r="F34" i="4"/>
  <c r="J29" i="1" l="1"/>
  <c r="I31" i="1"/>
  <c r="I33" i="1" s="1"/>
  <c r="I29" i="4"/>
  <c r="H33" i="4"/>
  <c r="H31" i="4"/>
  <c r="I30" i="4"/>
  <c r="G34" i="4"/>
  <c r="K29" i="1" l="1"/>
  <c r="J31" i="1"/>
  <c r="J33" i="1" s="1"/>
  <c r="J29" i="4"/>
  <c r="I33" i="4"/>
  <c r="I31" i="4"/>
  <c r="J30" i="4"/>
  <c r="H34" i="4"/>
  <c r="L29" i="1" l="1"/>
  <c r="K29" i="4"/>
  <c r="K31" i="1"/>
  <c r="K33" i="1" s="1"/>
  <c r="K30" i="4"/>
  <c r="J31" i="4"/>
  <c r="J33" i="4"/>
  <c r="I34" i="4"/>
  <c r="M29" i="1" l="1"/>
  <c r="L29" i="4"/>
  <c r="L31" i="1"/>
  <c r="L33" i="1" s="1"/>
  <c r="K33" i="4"/>
  <c r="K31" i="4"/>
  <c r="L30" i="4"/>
  <c r="J34" i="4"/>
  <c r="N29" i="1" l="1"/>
  <c r="M29" i="4"/>
  <c r="M31" i="1"/>
  <c r="M33" i="1" s="1"/>
  <c r="M30" i="4"/>
  <c r="L33" i="4"/>
  <c r="L31" i="4"/>
  <c r="K34" i="4"/>
  <c r="N29" i="4" l="1"/>
  <c r="N31" i="1"/>
  <c r="N33" i="1" s="1"/>
  <c r="M31" i="4"/>
  <c r="M33" i="4"/>
  <c r="N30" i="4"/>
  <c r="L34" i="4"/>
  <c r="N31" i="4" l="1"/>
  <c r="N33" i="4"/>
  <c r="N34" i="4"/>
  <c r="M34" i="4"/>
</calcChain>
</file>

<file path=xl/sharedStrings.xml><?xml version="1.0" encoding="utf-8"?>
<sst xmlns="http://schemas.openxmlformats.org/spreadsheetml/2006/main" count="116" uniqueCount="48">
  <si>
    <t>證券商名稱及代號</t>
  </si>
  <si>
    <t>流 動 資 產</t>
  </si>
  <si>
    <t>非流動金融資產及採用權益法之投資</t>
  </si>
  <si>
    <t>不 動 產 及 設 備</t>
  </si>
  <si>
    <t>投 資 性 不 動 產</t>
  </si>
  <si>
    <t>無 形 資 產</t>
  </si>
  <si>
    <t>其他非流動資產</t>
  </si>
  <si>
    <t>資 產 合 計</t>
  </si>
  <si>
    <t>流 動 負 債</t>
  </si>
  <si>
    <t>應 付 公 司 債</t>
  </si>
  <si>
    <t>長 期 借 款</t>
  </si>
  <si>
    <t>其他非流動負債</t>
  </si>
  <si>
    <t>負 債 合 計</t>
  </si>
  <si>
    <t>資 本</t>
  </si>
  <si>
    <t>業 主 權 益</t>
  </si>
  <si>
    <t>二. 簡明綜合損益表</t>
  </si>
  <si>
    <t>本月</t>
  </si>
  <si>
    <t>收 益</t>
  </si>
  <si>
    <t>支出及費用</t>
  </si>
  <si>
    <t>營 業 利 益</t>
  </si>
  <si>
    <t>稅 前 淨 利</t>
  </si>
  <si>
    <t>稅 後 淨 利</t>
  </si>
  <si>
    <t>其他綜合損益</t>
  </si>
  <si>
    <t>本期</t>
  </si>
  <si>
    <t>註：</t>
  </si>
  <si>
    <t>1. 資料來源為證券商每月媒體申報之月計表，千元以下四捨五入</t>
  </si>
  <si>
    <t>3. 重大會計科目在併計收入(支出)時，將支出(收入)之負數亦計算在內</t>
  </si>
  <si>
    <t>專營證券承銷商財務資料</t>
    <phoneticPr fontId="1" type="noConversion"/>
  </si>
  <si>
    <t>單位：千元</t>
    <phoneticPr fontId="1" type="noConversion"/>
  </si>
  <si>
    <t>一. 簡明資產負債表</t>
    <phoneticPr fontId="1" type="noConversion"/>
  </si>
  <si>
    <t>0220富蘭德林</t>
    <phoneticPr fontId="1" type="noConversion"/>
  </si>
  <si>
    <t>2. 本期：如2月時曆年制證券商係指103/01/01-103/02/28，非曆年制證券商依其會計制度累計</t>
    <phoneticPr fontId="1" type="noConversion"/>
  </si>
  <si>
    <t>單位：元</t>
    <phoneticPr fontId="1" type="noConversion"/>
  </si>
  <si>
    <t>108年1月</t>
    <phoneticPr fontId="1" type="noConversion"/>
  </si>
  <si>
    <t>108年2月</t>
  </si>
  <si>
    <t>108年3月</t>
  </si>
  <si>
    <t>108年4月</t>
  </si>
  <si>
    <t>108年5月</t>
  </si>
  <si>
    <t>108年6月</t>
  </si>
  <si>
    <t>108年7月</t>
  </si>
  <si>
    <t>108年8月</t>
  </si>
  <si>
    <t>108年9月</t>
  </si>
  <si>
    <t>108年10月</t>
  </si>
  <si>
    <t>108年11月</t>
  </si>
  <si>
    <t>108年12月</t>
  </si>
  <si>
    <t>使 用 權 資 產</t>
    <phoneticPr fontId="1" type="noConversion"/>
  </si>
  <si>
    <t>其他利益及損失</t>
  </si>
  <si>
    <t>0220富拉凱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</si>
</sst>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[Red]\(#,##0\)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rgb="FFFFFFFF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2"/>
      <color rgb="FFC00000"/>
      <name val="標楷體"/>
      <family val="4"/>
      <charset val="136"/>
    </font>
    <font>
      <sz val="12"/>
      <color rgb="FFC0000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6" fontId="2" fillId="0" borderId="3" xfId="1" applyNumberFormat="1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4">
    <cellStyle name="一般" xfId="0" builtinId="0"/>
    <cellStyle name="一般 2" xfId="2" xr:uid="{00000000-0005-0000-0000-000001000000}"/>
    <cellStyle name="千分位" xfId="1" builtinId="3"/>
    <cellStyle name="千分位 2" xfId="3" xr:uid="{3C8E5F2E-A440-40B9-8B34-05EE0BF26234}"/>
  </cellStyles>
  <dxfs count="2">
    <dxf>
      <font>
        <color rgb="FFFF0000"/>
      </font>
      <fill>
        <patternFill>
          <bgColor rgb="FFFF6D6D"/>
        </patternFill>
      </fill>
    </dxf>
    <dxf>
      <font>
        <color rgb="FFFF0000"/>
      </font>
      <fill>
        <patternFill>
          <bgColor rgb="FFFF6D6D"/>
        </patternFill>
      </fill>
    </dxf>
  </dxfs>
  <tableStyles count="0" defaultTableStyle="TableStyleMedium9" defaultPivotStyle="PivotStyleLight16"/>
  <colors>
    <mruColors>
      <color rgb="FFFFFFFF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Normal="100" workbookViewId="0">
      <pane xSplit="2" ySplit="5" topLeftCell="F15" activePane="bottomRight" state="frozen"/>
      <selection pane="topRight" activeCell="C1" sqref="C1"/>
      <selection pane="bottomLeft" activeCell="A6" sqref="A6"/>
      <selection pane="bottomRight" activeCell="N28" sqref="N28"/>
    </sheetView>
  </sheetViews>
  <sheetFormatPr defaultRowHeight="16.5" x14ac:dyDescent="0.25"/>
  <cols>
    <col min="2" max="2" width="16" customWidth="1"/>
    <col min="3" max="10" width="16.625" customWidth="1"/>
    <col min="11" max="11" width="16.375" customWidth="1"/>
    <col min="12" max="12" width="16.5" customWidth="1"/>
    <col min="13" max="14" width="16.625" customWidth="1"/>
  </cols>
  <sheetData>
    <row r="1" spans="1:16" ht="38.25" customHeight="1" x14ac:dyDescent="0.25">
      <c r="A1" s="18"/>
      <c r="B1" s="18"/>
      <c r="C1" s="19" t="s">
        <v>27</v>
      </c>
      <c r="D1" s="19"/>
      <c r="E1" s="19"/>
      <c r="F1" s="19"/>
      <c r="G1" s="19"/>
      <c r="H1" s="19"/>
      <c r="I1" s="19"/>
      <c r="J1" s="1"/>
      <c r="K1" s="2"/>
      <c r="L1" s="2"/>
      <c r="M1" s="2"/>
      <c r="N1" s="2"/>
      <c r="O1" s="2"/>
      <c r="P1" s="2"/>
    </row>
    <row r="2" spans="1:16" x14ac:dyDescent="0.25">
      <c r="A2" s="18"/>
      <c r="B2" s="18"/>
      <c r="C2" s="20"/>
      <c r="D2" s="20"/>
      <c r="E2" s="20"/>
      <c r="F2" s="20"/>
      <c r="G2" s="20"/>
      <c r="H2" s="20"/>
      <c r="I2" s="20"/>
      <c r="J2" s="1"/>
      <c r="K2" s="2"/>
      <c r="L2" s="2"/>
      <c r="M2" s="2"/>
      <c r="N2" s="2"/>
      <c r="O2" s="2"/>
      <c r="P2" s="2"/>
    </row>
    <row r="3" spans="1:16" x14ac:dyDescent="0.25">
      <c r="A3" s="21" t="s">
        <v>29</v>
      </c>
      <c r="B3" s="2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75" customHeight="1" x14ac:dyDescent="0.25">
      <c r="A4" s="3"/>
      <c r="B4" s="1" t="s">
        <v>32</v>
      </c>
      <c r="C4" s="10" t="s">
        <v>33</v>
      </c>
      <c r="D4" s="10" t="s">
        <v>34</v>
      </c>
      <c r="E4" s="10" t="s">
        <v>35</v>
      </c>
      <c r="F4" s="10" t="s">
        <v>36</v>
      </c>
      <c r="G4" s="10" t="s">
        <v>37</v>
      </c>
      <c r="H4" s="10" t="s">
        <v>38</v>
      </c>
      <c r="I4" s="10" t="s">
        <v>39</v>
      </c>
      <c r="J4" s="10" t="s">
        <v>40</v>
      </c>
      <c r="K4" s="10" t="s">
        <v>41</v>
      </c>
      <c r="L4" s="10" t="s">
        <v>42</v>
      </c>
      <c r="M4" s="10" t="s">
        <v>43</v>
      </c>
      <c r="N4" s="10" t="s">
        <v>44</v>
      </c>
      <c r="O4" s="2"/>
      <c r="P4" s="2"/>
    </row>
    <row r="5" spans="1:16" ht="29.25" customHeight="1" x14ac:dyDescent="0.25">
      <c r="A5" s="22" t="s">
        <v>0</v>
      </c>
      <c r="B5" s="23"/>
      <c r="C5" s="11" t="s">
        <v>30</v>
      </c>
      <c r="D5" s="11" t="s">
        <v>30</v>
      </c>
      <c r="E5" s="11" t="s">
        <v>30</v>
      </c>
      <c r="F5" s="11" t="s">
        <v>30</v>
      </c>
      <c r="G5" s="11" t="s">
        <v>30</v>
      </c>
      <c r="H5" s="11" t="s">
        <v>30</v>
      </c>
      <c r="I5" s="11" t="s">
        <v>30</v>
      </c>
      <c r="J5" s="11" t="s">
        <v>30</v>
      </c>
      <c r="K5" s="11" t="s">
        <v>30</v>
      </c>
      <c r="L5" s="11" t="s">
        <v>30</v>
      </c>
      <c r="M5" s="11" t="s">
        <v>47</v>
      </c>
      <c r="N5" s="11" t="s">
        <v>47</v>
      </c>
      <c r="O5" s="2"/>
      <c r="P5" s="2"/>
    </row>
    <row r="6" spans="1:16" x14ac:dyDescent="0.25">
      <c r="A6" s="16" t="s">
        <v>1</v>
      </c>
      <c r="B6" s="17"/>
      <c r="C6" s="12">
        <v>73024137</v>
      </c>
      <c r="D6" s="12">
        <v>70674546</v>
      </c>
      <c r="E6" s="12">
        <v>66961374</v>
      </c>
      <c r="F6" s="12">
        <v>111044056</v>
      </c>
      <c r="G6" s="12">
        <v>106930754</v>
      </c>
      <c r="H6" s="12">
        <v>101843866</v>
      </c>
      <c r="I6" s="12">
        <v>95641184</v>
      </c>
      <c r="J6" s="12">
        <v>91432653</v>
      </c>
      <c r="K6" s="12">
        <v>87982480</v>
      </c>
      <c r="L6" s="12">
        <v>82467957</v>
      </c>
      <c r="M6" s="12">
        <v>78324740</v>
      </c>
      <c r="N6" s="12">
        <v>75152764</v>
      </c>
      <c r="O6" s="2"/>
      <c r="P6" s="2"/>
    </row>
    <row r="7" spans="1:16" x14ac:dyDescent="0.25">
      <c r="A7" s="16" t="s">
        <v>2</v>
      </c>
      <c r="B7" s="17"/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2"/>
      <c r="P7" s="2"/>
    </row>
    <row r="8" spans="1:16" x14ac:dyDescent="0.25">
      <c r="A8" s="16" t="s">
        <v>3</v>
      </c>
      <c r="B8" s="17"/>
      <c r="C8" s="12">
        <v>1476307</v>
      </c>
      <c r="D8" s="12">
        <v>1116147</v>
      </c>
      <c r="E8" s="12">
        <v>1010287</v>
      </c>
      <c r="F8" s="12">
        <v>957114</v>
      </c>
      <c r="G8" s="12">
        <v>903941</v>
      </c>
      <c r="H8" s="12">
        <v>850768</v>
      </c>
      <c r="I8" s="12">
        <v>797595</v>
      </c>
      <c r="J8" s="12">
        <v>744422</v>
      </c>
      <c r="K8" s="12">
        <v>691249</v>
      </c>
      <c r="L8" s="12">
        <v>638076</v>
      </c>
      <c r="M8" s="12">
        <v>584903</v>
      </c>
      <c r="N8" s="12">
        <v>531730</v>
      </c>
      <c r="O8" s="2"/>
      <c r="P8" s="2"/>
    </row>
    <row r="9" spans="1:16" x14ac:dyDescent="0.25">
      <c r="A9" s="24" t="s">
        <v>45</v>
      </c>
      <c r="B9" s="25"/>
      <c r="C9" s="12">
        <v>0</v>
      </c>
      <c r="D9" s="12">
        <v>0</v>
      </c>
      <c r="E9" s="12">
        <v>17384059</v>
      </c>
      <c r="F9" s="12">
        <v>16887372</v>
      </c>
      <c r="G9" s="12">
        <v>16390685</v>
      </c>
      <c r="H9" s="12">
        <v>15893998</v>
      </c>
      <c r="I9" s="12">
        <v>15397311</v>
      </c>
      <c r="J9" s="12">
        <v>14900624</v>
      </c>
      <c r="K9" s="12">
        <v>14403937</v>
      </c>
      <c r="L9" s="12">
        <v>13907250</v>
      </c>
      <c r="M9" s="12">
        <v>13410563</v>
      </c>
      <c r="N9" s="12">
        <v>12913876</v>
      </c>
      <c r="O9" s="2"/>
      <c r="P9" s="2"/>
    </row>
    <row r="10" spans="1:16" x14ac:dyDescent="0.25">
      <c r="A10" s="16" t="s">
        <v>4</v>
      </c>
      <c r="B10" s="17"/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2"/>
      <c r="P10" s="2"/>
    </row>
    <row r="11" spans="1:16" x14ac:dyDescent="0.25">
      <c r="A11" s="16" t="s">
        <v>5</v>
      </c>
      <c r="B11" s="17"/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2"/>
      <c r="P11" s="2"/>
    </row>
    <row r="12" spans="1:16" x14ac:dyDescent="0.25">
      <c r="A12" s="16" t="s">
        <v>6</v>
      </c>
      <c r="B12" s="17"/>
      <c r="C12" s="12">
        <v>41670097</v>
      </c>
      <c r="D12" s="12">
        <v>41670097</v>
      </c>
      <c r="E12" s="12">
        <v>41755621</v>
      </c>
      <c r="F12" s="12">
        <v>41755621</v>
      </c>
      <c r="G12" s="12">
        <v>41755621</v>
      </c>
      <c r="H12" s="12">
        <v>41755621</v>
      </c>
      <c r="I12" s="12">
        <v>41755621</v>
      </c>
      <c r="J12" s="12">
        <v>41755621</v>
      </c>
      <c r="K12" s="12">
        <v>41755621</v>
      </c>
      <c r="L12" s="12">
        <v>41755621</v>
      </c>
      <c r="M12" s="12">
        <v>41755621</v>
      </c>
      <c r="N12" s="12">
        <v>41755621</v>
      </c>
      <c r="O12" s="2"/>
      <c r="P12" s="2"/>
    </row>
    <row r="13" spans="1:16" x14ac:dyDescent="0.25">
      <c r="A13" s="16" t="s">
        <v>7</v>
      </c>
      <c r="B13" s="17"/>
      <c r="C13" s="12">
        <f>SUM(C6:C12)</f>
        <v>116170541</v>
      </c>
      <c r="D13" s="12">
        <f>SUM(D6:D12)</f>
        <v>113460790</v>
      </c>
      <c r="E13" s="12">
        <f t="shared" ref="E13:N13" si="0">SUM(E6:E12)</f>
        <v>127111341</v>
      </c>
      <c r="F13" s="12">
        <f t="shared" si="0"/>
        <v>170644163</v>
      </c>
      <c r="G13" s="12">
        <f t="shared" si="0"/>
        <v>165981001</v>
      </c>
      <c r="H13" s="12">
        <f t="shared" si="0"/>
        <v>160344253</v>
      </c>
      <c r="I13" s="12">
        <f t="shared" si="0"/>
        <v>153591711</v>
      </c>
      <c r="J13" s="12">
        <f t="shared" si="0"/>
        <v>148833320</v>
      </c>
      <c r="K13" s="12">
        <f t="shared" si="0"/>
        <v>144833287</v>
      </c>
      <c r="L13" s="12">
        <f t="shared" si="0"/>
        <v>138768904</v>
      </c>
      <c r="M13" s="12">
        <f t="shared" si="0"/>
        <v>134075827</v>
      </c>
      <c r="N13" s="12">
        <f t="shared" si="0"/>
        <v>130353991</v>
      </c>
      <c r="O13" s="2"/>
      <c r="P13" s="2"/>
    </row>
    <row r="14" spans="1:16" x14ac:dyDescent="0.25">
      <c r="A14" s="16" t="s">
        <v>8</v>
      </c>
      <c r="B14" s="17"/>
      <c r="C14" s="12">
        <v>2480622</v>
      </c>
      <c r="D14" s="12">
        <v>5511724</v>
      </c>
      <c r="E14" s="12">
        <v>23211687</v>
      </c>
      <c r="F14" s="12">
        <v>20417870</v>
      </c>
      <c r="G14" s="12">
        <v>19882466</v>
      </c>
      <c r="H14" s="12">
        <v>20728102</v>
      </c>
      <c r="I14" s="12">
        <v>18774820</v>
      </c>
      <c r="J14" s="12">
        <v>18163488</v>
      </c>
      <c r="K14" s="12">
        <v>18755058</v>
      </c>
      <c r="L14" s="12">
        <v>16985988</v>
      </c>
      <c r="M14" s="12">
        <v>16331854</v>
      </c>
      <c r="N14" s="12">
        <v>19370720</v>
      </c>
      <c r="O14" s="2"/>
      <c r="P14" s="2"/>
    </row>
    <row r="15" spans="1:16" x14ac:dyDescent="0.25">
      <c r="A15" s="16" t="s">
        <v>9</v>
      </c>
      <c r="B15" s="17"/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2"/>
      <c r="P15" s="2"/>
    </row>
    <row r="16" spans="1:16" x14ac:dyDescent="0.25">
      <c r="A16" s="16" t="s">
        <v>10</v>
      </c>
      <c r="B16" s="17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2"/>
      <c r="P16" s="2"/>
    </row>
    <row r="17" spans="1:16" x14ac:dyDescent="0.25">
      <c r="A17" s="16" t="s">
        <v>11</v>
      </c>
      <c r="B17" s="17"/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2"/>
      <c r="P17" s="2"/>
    </row>
    <row r="18" spans="1:16" x14ac:dyDescent="0.25">
      <c r="A18" s="16" t="s">
        <v>12</v>
      </c>
      <c r="B18" s="17"/>
      <c r="C18" s="12">
        <f>SUM(C14:C17)</f>
        <v>2480622</v>
      </c>
      <c r="D18" s="12">
        <f>SUM(D14:D17)</f>
        <v>5511724</v>
      </c>
      <c r="E18" s="12">
        <f t="shared" ref="E18:N18" si="1">SUM(E14:E17)</f>
        <v>23211687</v>
      </c>
      <c r="F18" s="12">
        <f t="shared" si="1"/>
        <v>20417870</v>
      </c>
      <c r="G18" s="12">
        <f t="shared" si="1"/>
        <v>19882466</v>
      </c>
      <c r="H18" s="12">
        <f t="shared" si="1"/>
        <v>20728102</v>
      </c>
      <c r="I18" s="12">
        <f t="shared" si="1"/>
        <v>18774820</v>
      </c>
      <c r="J18" s="12">
        <f t="shared" si="1"/>
        <v>18163488</v>
      </c>
      <c r="K18" s="12">
        <f t="shared" si="1"/>
        <v>18755058</v>
      </c>
      <c r="L18" s="12">
        <f>SUM(L14:L17)</f>
        <v>16985988</v>
      </c>
      <c r="M18" s="12">
        <f t="shared" si="1"/>
        <v>16331854</v>
      </c>
      <c r="N18" s="12">
        <f t="shared" si="1"/>
        <v>19370720</v>
      </c>
      <c r="O18" s="2"/>
      <c r="P18" s="2"/>
    </row>
    <row r="19" spans="1:16" x14ac:dyDescent="0.25">
      <c r="A19" s="16" t="s">
        <v>13</v>
      </c>
      <c r="B19" s="17"/>
      <c r="C19" s="12">
        <v>500000000</v>
      </c>
      <c r="D19" s="12">
        <v>500000000</v>
      </c>
      <c r="E19" s="12">
        <v>500000000</v>
      </c>
      <c r="F19" s="12">
        <v>550000000</v>
      </c>
      <c r="G19" s="12">
        <v>550000000</v>
      </c>
      <c r="H19" s="12">
        <v>550000000</v>
      </c>
      <c r="I19" s="12">
        <v>550000000</v>
      </c>
      <c r="J19" s="12">
        <v>550000000</v>
      </c>
      <c r="K19" s="12">
        <v>550000000</v>
      </c>
      <c r="L19" s="12">
        <v>550000000</v>
      </c>
      <c r="M19" s="12">
        <v>550000000</v>
      </c>
      <c r="N19" s="12">
        <v>550000000</v>
      </c>
      <c r="O19" s="2"/>
      <c r="P19" s="2"/>
    </row>
    <row r="20" spans="1:16" x14ac:dyDescent="0.25">
      <c r="A20" s="26" t="s">
        <v>14</v>
      </c>
      <c r="B20" s="27"/>
      <c r="C20" s="12">
        <v>113689919</v>
      </c>
      <c r="D20" s="12">
        <v>107949066</v>
      </c>
      <c r="E20" s="12">
        <v>103899654</v>
      </c>
      <c r="F20" s="12">
        <v>150226293</v>
      </c>
      <c r="G20" s="12">
        <v>146098535</v>
      </c>
      <c r="H20" s="12">
        <v>139616151</v>
      </c>
      <c r="I20" s="12">
        <v>134816891</v>
      </c>
      <c r="J20" s="12">
        <v>130669832</v>
      </c>
      <c r="K20" s="12">
        <v>126078229</v>
      </c>
      <c r="L20" s="12">
        <v>121782916</v>
      </c>
      <c r="M20" s="12">
        <v>117743973</v>
      </c>
      <c r="N20" s="12">
        <v>110983271</v>
      </c>
      <c r="O20" s="2"/>
      <c r="P20" s="2"/>
    </row>
    <row r="21" spans="1:16" ht="27.75" customHeight="1" x14ac:dyDescent="0.25">
      <c r="A21" s="28" t="s">
        <v>15</v>
      </c>
      <c r="B21" s="28"/>
      <c r="C21" s="13">
        <f>C13-C18-C20</f>
        <v>0</v>
      </c>
      <c r="D21" s="13">
        <f t="shared" ref="D21:N21" si="2">D13-D18-D20</f>
        <v>0</v>
      </c>
      <c r="E21" s="13">
        <f t="shared" si="2"/>
        <v>0</v>
      </c>
      <c r="F21" s="13">
        <f t="shared" si="2"/>
        <v>0</v>
      </c>
      <c r="G21" s="13">
        <f t="shared" si="2"/>
        <v>0</v>
      </c>
      <c r="H21" s="13">
        <f t="shared" si="2"/>
        <v>0</v>
      </c>
      <c r="I21" s="13">
        <f t="shared" si="2"/>
        <v>0</v>
      </c>
      <c r="J21" s="13">
        <f t="shared" si="2"/>
        <v>0</v>
      </c>
      <c r="K21" s="13">
        <f>K13-K18-K20</f>
        <v>0</v>
      </c>
      <c r="L21" s="13">
        <f t="shared" si="2"/>
        <v>0</v>
      </c>
      <c r="M21" s="13">
        <f t="shared" si="2"/>
        <v>0</v>
      </c>
      <c r="N21" s="13">
        <f t="shared" si="2"/>
        <v>0</v>
      </c>
      <c r="O21" s="2"/>
      <c r="P21" s="2"/>
    </row>
    <row r="22" spans="1:16" x14ac:dyDescent="0.25">
      <c r="A22" s="4" t="s">
        <v>16</v>
      </c>
      <c r="B22" s="5" t="s">
        <v>17</v>
      </c>
      <c r="C22" s="12">
        <v>-2690000</v>
      </c>
      <c r="D22" s="12">
        <v>-635250</v>
      </c>
      <c r="E22" s="12">
        <v>178000</v>
      </c>
      <c r="F22" s="12">
        <v>333050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2"/>
      <c r="P22" s="2"/>
    </row>
    <row r="23" spans="1:16" ht="16.5" customHeight="1" x14ac:dyDescent="0.25">
      <c r="A23" s="6"/>
      <c r="B23" s="7" t="s">
        <v>18</v>
      </c>
      <c r="C23" s="12">
        <v>10478871</v>
      </c>
      <c r="D23" s="12">
        <v>5116790</v>
      </c>
      <c r="E23" s="12">
        <v>4204152</v>
      </c>
      <c r="F23" s="12">
        <v>3984158</v>
      </c>
      <c r="G23" s="12">
        <v>4106459</v>
      </c>
      <c r="H23" s="12">
        <v>6472809</v>
      </c>
      <c r="I23" s="12">
        <v>4779854</v>
      </c>
      <c r="J23" s="12">
        <v>4128602</v>
      </c>
      <c r="K23" s="12">
        <v>4574098</v>
      </c>
      <c r="L23" s="12">
        <v>4278761</v>
      </c>
      <c r="M23" s="12">
        <v>4023346</v>
      </c>
      <c r="N23" s="12">
        <v>6765365</v>
      </c>
      <c r="O23" s="2"/>
      <c r="P23" s="2"/>
    </row>
    <row r="24" spans="1:16" ht="16.5" customHeight="1" x14ac:dyDescent="0.25">
      <c r="A24" s="6"/>
      <c r="B24" s="7" t="s">
        <v>19</v>
      </c>
      <c r="C24" s="12">
        <f>C22-C23</f>
        <v>-13168871</v>
      </c>
      <c r="D24" s="12">
        <f t="shared" ref="D24:N24" si="3">D22-D23</f>
        <v>-5752040</v>
      </c>
      <c r="E24" s="12">
        <f t="shared" si="3"/>
        <v>-4026152</v>
      </c>
      <c r="F24" s="12">
        <f t="shared" si="3"/>
        <v>-3651108</v>
      </c>
      <c r="G24" s="12">
        <f t="shared" si="3"/>
        <v>-4106459</v>
      </c>
      <c r="H24" s="12">
        <f t="shared" si="3"/>
        <v>-6472809</v>
      </c>
      <c r="I24" s="12">
        <f t="shared" si="3"/>
        <v>-4779854</v>
      </c>
      <c r="J24" s="12">
        <f t="shared" si="3"/>
        <v>-4128602</v>
      </c>
      <c r="K24" s="12">
        <f t="shared" si="3"/>
        <v>-4574098</v>
      </c>
      <c r="L24" s="12">
        <f t="shared" si="3"/>
        <v>-4278761</v>
      </c>
      <c r="M24" s="12">
        <f t="shared" si="3"/>
        <v>-4023346</v>
      </c>
      <c r="N24" s="12">
        <f t="shared" si="3"/>
        <v>-6765365</v>
      </c>
      <c r="O24" s="2"/>
      <c r="P24" s="2"/>
    </row>
    <row r="25" spans="1:16" ht="16.5" customHeight="1" x14ac:dyDescent="0.25">
      <c r="A25" s="6"/>
      <c r="B25" s="15" t="s">
        <v>46</v>
      </c>
      <c r="C25" s="12">
        <v>14322</v>
      </c>
      <c r="D25" s="12">
        <v>11187</v>
      </c>
      <c r="E25" s="12">
        <v>-23260</v>
      </c>
      <c r="F25" s="12">
        <v>-22253</v>
      </c>
      <c r="G25" s="12">
        <v>-21299</v>
      </c>
      <c r="H25" s="12">
        <v>-9575</v>
      </c>
      <c r="I25" s="12">
        <v>-19406</v>
      </c>
      <c r="J25" s="12">
        <v>-18457</v>
      </c>
      <c r="K25" s="12">
        <v>-17505</v>
      </c>
      <c r="L25" s="12">
        <v>-16552</v>
      </c>
      <c r="M25" s="12">
        <v>-15597</v>
      </c>
      <c r="N25" s="12">
        <v>4663</v>
      </c>
      <c r="O25" s="2"/>
      <c r="P25" s="2"/>
    </row>
    <row r="26" spans="1:16" ht="16.5" customHeight="1" x14ac:dyDescent="0.25">
      <c r="A26" s="6"/>
      <c r="B26" s="7" t="s">
        <v>20</v>
      </c>
      <c r="C26" s="12">
        <f t="shared" ref="C26:N26" si="4">SUM(C24:C25)</f>
        <v>-13154549</v>
      </c>
      <c r="D26" s="12">
        <f t="shared" si="4"/>
        <v>-5740853</v>
      </c>
      <c r="E26" s="12">
        <f t="shared" si="4"/>
        <v>-4049412</v>
      </c>
      <c r="F26" s="12">
        <f t="shared" si="4"/>
        <v>-3673361</v>
      </c>
      <c r="G26" s="12">
        <f t="shared" si="4"/>
        <v>-4127758</v>
      </c>
      <c r="H26" s="12">
        <f t="shared" si="4"/>
        <v>-6482384</v>
      </c>
      <c r="I26" s="12">
        <f t="shared" si="4"/>
        <v>-4799260</v>
      </c>
      <c r="J26" s="12">
        <f t="shared" si="4"/>
        <v>-4147059</v>
      </c>
      <c r="K26" s="12">
        <f t="shared" si="4"/>
        <v>-4591603</v>
      </c>
      <c r="L26" s="12">
        <f t="shared" si="4"/>
        <v>-4295313</v>
      </c>
      <c r="M26" s="12">
        <f t="shared" si="4"/>
        <v>-4038943</v>
      </c>
      <c r="N26" s="12">
        <f t="shared" si="4"/>
        <v>-6760702</v>
      </c>
      <c r="O26" s="2"/>
      <c r="P26" s="2"/>
    </row>
    <row r="27" spans="1:16" ht="16.5" customHeight="1" x14ac:dyDescent="0.25">
      <c r="A27" s="6"/>
      <c r="B27" s="7" t="s">
        <v>21</v>
      </c>
      <c r="C27" s="12">
        <f t="shared" ref="C27:F27" si="5">C26</f>
        <v>-13154549</v>
      </c>
      <c r="D27" s="12">
        <f t="shared" si="5"/>
        <v>-5740853</v>
      </c>
      <c r="E27" s="12">
        <f t="shared" si="5"/>
        <v>-4049412</v>
      </c>
      <c r="F27" s="12">
        <f t="shared" si="5"/>
        <v>-3673361</v>
      </c>
      <c r="G27" s="12">
        <f>G26</f>
        <v>-4127758</v>
      </c>
      <c r="H27" s="12">
        <f t="shared" ref="H27:N27" si="6">H26</f>
        <v>-6482384</v>
      </c>
      <c r="I27" s="12">
        <f t="shared" si="6"/>
        <v>-4799260</v>
      </c>
      <c r="J27" s="12">
        <f t="shared" si="6"/>
        <v>-4147059</v>
      </c>
      <c r="K27" s="12">
        <f t="shared" si="6"/>
        <v>-4591603</v>
      </c>
      <c r="L27" s="12">
        <f t="shared" si="6"/>
        <v>-4295313</v>
      </c>
      <c r="M27" s="12">
        <f t="shared" si="6"/>
        <v>-4038943</v>
      </c>
      <c r="N27" s="12">
        <f t="shared" si="6"/>
        <v>-6760702</v>
      </c>
      <c r="O27" s="2"/>
      <c r="P27" s="2"/>
    </row>
    <row r="28" spans="1:16" ht="16.5" customHeight="1" x14ac:dyDescent="0.25">
      <c r="A28" s="6"/>
      <c r="B28" s="7" t="s">
        <v>22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2"/>
      <c r="P28" s="2"/>
    </row>
    <row r="29" spans="1:16" x14ac:dyDescent="0.25">
      <c r="A29" s="6" t="s">
        <v>23</v>
      </c>
      <c r="B29" s="7" t="s">
        <v>17</v>
      </c>
      <c r="C29" s="12">
        <f>C22</f>
        <v>-2690000</v>
      </c>
      <c r="D29" s="12">
        <f>C29+D22</f>
        <v>-3325250</v>
      </c>
      <c r="E29" s="12">
        <f t="shared" ref="E29:N29" si="7">D29+E22</f>
        <v>-3147250</v>
      </c>
      <c r="F29" s="12">
        <f t="shared" si="7"/>
        <v>-2814200</v>
      </c>
      <c r="G29" s="12">
        <f t="shared" si="7"/>
        <v>-2814200</v>
      </c>
      <c r="H29" s="12">
        <f t="shared" si="7"/>
        <v>-2814200</v>
      </c>
      <c r="I29" s="12">
        <f t="shared" si="7"/>
        <v>-2814200</v>
      </c>
      <c r="J29" s="12">
        <f t="shared" si="7"/>
        <v>-2814200</v>
      </c>
      <c r="K29" s="12">
        <f t="shared" si="7"/>
        <v>-2814200</v>
      </c>
      <c r="L29" s="12">
        <f t="shared" si="7"/>
        <v>-2814200</v>
      </c>
      <c r="M29" s="12">
        <f t="shared" si="7"/>
        <v>-2814200</v>
      </c>
      <c r="N29" s="12">
        <f t="shared" si="7"/>
        <v>-2814200</v>
      </c>
      <c r="O29" s="2"/>
      <c r="P29" s="2"/>
    </row>
    <row r="30" spans="1:16" ht="16.5" customHeight="1" x14ac:dyDescent="0.25">
      <c r="A30" s="6"/>
      <c r="B30" s="7" t="s">
        <v>18</v>
      </c>
      <c r="C30" s="12">
        <f>C23</f>
        <v>10478871</v>
      </c>
      <c r="D30" s="12">
        <f>C30+D23</f>
        <v>15595661</v>
      </c>
      <c r="E30" s="12">
        <f t="shared" ref="E30:N30" si="8">D30+E23</f>
        <v>19799813</v>
      </c>
      <c r="F30" s="12">
        <f t="shared" si="8"/>
        <v>23783971</v>
      </c>
      <c r="G30" s="12">
        <f t="shared" si="8"/>
        <v>27890430</v>
      </c>
      <c r="H30" s="12">
        <f t="shared" si="8"/>
        <v>34363239</v>
      </c>
      <c r="I30" s="12">
        <f t="shared" si="8"/>
        <v>39143093</v>
      </c>
      <c r="J30" s="12">
        <f t="shared" si="8"/>
        <v>43271695</v>
      </c>
      <c r="K30" s="12">
        <f t="shared" si="8"/>
        <v>47845793</v>
      </c>
      <c r="L30" s="12">
        <f t="shared" si="8"/>
        <v>52124554</v>
      </c>
      <c r="M30" s="12">
        <f t="shared" si="8"/>
        <v>56147900</v>
      </c>
      <c r="N30" s="12">
        <f t="shared" si="8"/>
        <v>62913265</v>
      </c>
      <c r="O30" s="2"/>
      <c r="P30" s="2"/>
    </row>
    <row r="31" spans="1:16" ht="16.5" customHeight="1" x14ac:dyDescent="0.25">
      <c r="A31" s="6"/>
      <c r="B31" s="7" t="s">
        <v>19</v>
      </c>
      <c r="C31" s="12">
        <f>C29-C30</f>
        <v>-13168871</v>
      </c>
      <c r="D31" s="12">
        <f t="shared" ref="D31:N31" si="9">D29-D30</f>
        <v>-18920911</v>
      </c>
      <c r="E31" s="12">
        <f t="shared" si="9"/>
        <v>-22947063</v>
      </c>
      <c r="F31" s="12">
        <f t="shared" si="9"/>
        <v>-26598171</v>
      </c>
      <c r="G31" s="12">
        <f t="shared" si="9"/>
        <v>-30704630</v>
      </c>
      <c r="H31" s="12">
        <f t="shared" si="9"/>
        <v>-37177439</v>
      </c>
      <c r="I31" s="12">
        <f t="shared" si="9"/>
        <v>-41957293</v>
      </c>
      <c r="J31" s="12">
        <f t="shared" si="9"/>
        <v>-46085895</v>
      </c>
      <c r="K31" s="12">
        <f t="shared" si="9"/>
        <v>-50659993</v>
      </c>
      <c r="L31" s="12">
        <f t="shared" si="9"/>
        <v>-54938754</v>
      </c>
      <c r="M31" s="12">
        <f t="shared" si="9"/>
        <v>-58962100</v>
      </c>
      <c r="N31" s="12">
        <f t="shared" si="9"/>
        <v>-65727465</v>
      </c>
      <c r="O31" s="2"/>
      <c r="P31" s="2"/>
    </row>
    <row r="32" spans="1:16" ht="16.5" customHeight="1" x14ac:dyDescent="0.25">
      <c r="A32" s="6"/>
      <c r="B32" s="15" t="s">
        <v>46</v>
      </c>
      <c r="C32" s="12">
        <f>C25</f>
        <v>14322</v>
      </c>
      <c r="D32" s="12">
        <f>C32+D25</f>
        <v>25509</v>
      </c>
      <c r="E32" s="12">
        <f t="shared" ref="E32:N32" si="10">D32+E25</f>
        <v>2249</v>
      </c>
      <c r="F32" s="12">
        <f t="shared" si="10"/>
        <v>-20004</v>
      </c>
      <c r="G32" s="12">
        <f t="shared" si="10"/>
        <v>-41303</v>
      </c>
      <c r="H32" s="12">
        <f t="shared" si="10"/>
        <v>-50878</v>
      </c>
      <c r="I32" s="12">
        <f t="shared" si="10"/>
        <v>-70284</v>
      </c>
      <c r="J32" s="12">
        <f t="shared" si="10"/>
        <v>-88741</v>
      </c>
      <c r="K32" s="12">
        <f t="shared" si="10"/>
        <v>-106246</v>
      </c>
      <c r="L32" s="12">
        <f t="shared" si="10"/>
        <v>-122798</v>
      </c>
      <c r="M32" s="12">
        <f t="shared" si="10"/>
        <v>-138395</v>
      </c>
      <c r="N32" s="12">
        <f t="shared" si="10"/>
        <v>-133732</v>
      </c>
      <c r="O32" s="2"/>
      <c r="P32" s="2"/>
    </row>
    <row r="33" spans="1:16" ht="16.5" customHeight="1" x14ac:dyDescent="0.25">
      <c r="A33" s="6"/>
      <c r="B33" s="7" t="s">
        <v>20</v>
      </c>
      <c r="C33" s="12">
        <f>SUM(C31:C32)</f>
        <v>-13154549</v>
      </c>
      <c r="D33" s="12">
        <f>SUM(D31:D32)</f>
        <v>-18895402</v>
      </c>
      <c r="E33" s="12">
        <f>SUM(E31:E32)</f>
        <v>-22944814</v>
      </c>
      <c r="F33" s="12">
        <f t="shared" ref="F33:N33" si="11">SUM(F31:F32)</f>
        <v>-26618175</v>
      </c>
      <c r="G33" s="12">
        <f t="shared" si="11"/>
        <v>-30745933</v>
      </c>
      <c r="H33" s="12">
        <f t="shared" si="11"/>
        <v>-37228317</v>
      </c>
      <c r="I33" s="12">
        <f t="shared" si="11"/>
        <v>-42027577</v>
      </c>
      <c r="J33" s="12">
        <f t="shared" si="11"/>
        <v>-46174636</v>
      </c>
      <c r="K33" s="12">
        <f t="shared" si="11"/>
        <v>-50766239</v>
      </c>
      <c r="L33" s="12">
        <f t="shared" si="11"/>
        <v>-55061552</v>
      </c>
      <c r="M33" s="12">
        <f t="shared" si="11"/>
        <v>-59100495</v>
      </c>
      <c r="N33" s="12">
        <f t="shared" si="11"/>
        <v>-65861197</v>
      </c>
      <c r="O33" s="2"/>
      <c r="P33" s="2"/>
    </row>
    <row r="34" spans="1:16" ht="16.5" customHeight="1" x14ac:dyDescent="0.25">
      <c r="A34" s="6"/>
      <c r="B34" s="7" t="s">
        <v>21</v>
      </c>
      <c r="C34" s="12">
        <f>C33</f>
        <v>-13154549</v>
      </c>
      <c r="D34" s="12">
        <f t="shared" ref="D34:E34" si="12">C34+D27</f>
        <v>-18895402</v>
      </c>
      <c r="E34" s="12">
        <f t="shared" si="12"/>
        <v>-22944814</v>
      </c>
      <c r="F34" s="12">
        <f t="shared" ref="F34" si="13">E34+F27</f>
        <v>-26618175</v>
      </c>
      <c r="G34" s="12">
        <f t="shared" ref="G34" si="14">F34+G27</f>
        <v>-30745933</v>
      </c>
      <c r="H34" s="12">
        <f t="shared" ref="H34" si="15">G34+H27</f>
        <v>-37228317</v>
      </c>
      <c r="I34" s="12">
        <f t="shared" ref="I34" si="16">H34+I27</f>
        <v>-42027577</v>
      </c>
      <c r="J34" s="12">
        <f t="shared" ref="J34" si="17">I34+J27</f>
        <v>-46174636</v>
      </c>
      <c r="K34" s="12">
        <f t="shared" ref="K34" si="18">J34+K27</f>
        <v>-50766239</v>
      </c>
      <c r="L34" s="12">
        <f t="shared" ref="L34" si="19">K34+L27</f>
        <v>-55061552</v>
      </c>
      <c r="M34" s="12">
        <f t="shared" ref="M34" si="20">L34+M27</f>
        <v>-59100495</v>
      </c>
      <c r="N34" s="12">
        <f t="shared" ref="N34" si="21">M34+N27</f>
        <v>-65861197</v>
      </c>
      <c r="O34" s="2"/>
      <c r="P34" s="2"/>
    </row>
    <row r="35" spans="1:16" ht="16.5" customHeight="1" x14ac:dyDescent="0.25">
      <c r="A35" s="8"/>
      <c r="B35" s="9" t="s">
        <v>22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2"/>
      <c r="P35" s="2"/>
    </row>
    <row r="36" spans="1:16" x14ac:dyDescent="0.25">
      <c r="A36" s="3" t="s">
        <v>24</v>
      </c>
      <c r="B36" s="29" t="s">
        <v>25</v>
      </c>
      <c r="C36" s="29"/>
      <c r="D36" s="29"/>
      <c r="E36" s="29"/>
      <c r="F36" s="29"/>
      <c r="G36" s="29"/>
      <c r="H36" s="29"/>
      <c r="I36" s="29"/>
      <c r="J36" s="29"/>
      <c r="K36" s="2"/>
      <c r="L36" s="2"/>
      <c r="M36" s="2"/>
      <c r="N36" s="2"/>
      <c r="O36" s="2"/>
      <c r="P36" s="2"/>
    </row>
    <row r="37" spans="1:16" x14ac:dyDescent="0.25">
      <c r="A37" s="3"/>
      <c r="B37" s="18" t="s">
        <v>31</v>
      </c>
      <c r="C37" s="18"/>
      <c r="D37" s="18"/>
      <c r="E37" s="18"/>
      <c r="F37" s="18"/>
      <c r="G37" s="18"/>
      <c r="H37" s="18"/>
      <c r="I37" s="18"/>
      <c r="J37" s="18"/>
      <c r="K37" s="2"/>
      <c r="L37" s="2"/>
      <c r="M37" s="2"/>
      <c r="N37" s="2"/>
      <c r="O37" s="2"/>
      <c r="P37" s="2"/>
    </row>
    <row r="38" spans="1:16" x14ac:dyDescent="0.25">
      <c r="A38" s="3"/>
      <c r="B38" s="18" t="s">
        <v>26</v>
      </c>
      <c r="C38" s="18"/>
      <c r="D38" s="18"/>
      <c r="E38" s="18"/>
      <c r="F38" s="18"/>
      <c r="G38" s="18"/>
      <c r="H38" s="18"/>
      <c r="I38" s="18"/>
      <c r="J38" s="18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D40" s="14"/>
    </row>
    <row r="41" spans="1:16" x14ac:dyDescent="0.25">
      <c r="D41" s="14"/>
    </row>
  </sheetData>
  <mergeCells count="25">
    <mergeCell ref="B38:J3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B36:J36"/>
    <mergeCell ref="B37:J37"/>
    <mergeCell ref="A12:B12"/>
    <mergeCell ref="A1:B1"/>
    <mergeCell ref="C1:I1"/>
    <mergeCell ref="A2:B2"/>
    <mergeCell ref="C2:I2"/>
    <mergeCell ref="A3:B3"/>
    <mergeCell ref="A5:B5"/>
    <mergeCell ref="A6:B6"/>
    <mergeCell ref="A7:B7"/>
    <mergeCell ref="A8:B8"/>
    <mergeCell ref="A10:B10"/>
    <mergeCell ref="A11:B11"/>
    <mergeCell ref="A9:B9"/>
  </mergeCells>
  <phoneticPr fontId="1" type="noConversion"/>
  <conditionalFormatting sqref="C21:N21">
    <cfRule type="cellIs" dxfId="1" priority="1" operator="notEqual">
      <formula>0</formula>
    </cfRule>
  </conditionalFormatting>
  <pageMargins left="0.7" right="0.7" top="0.75" bottom="0.75" header="0.3" footer="0.3"/>
  <pageSetup paperSize="9" orientation="portrait" r:id="rId1"/>
  <ignoredErrors>
    <ignoredError sqref="D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4" sqref="F14"/>
    </sheetView>
  </sheetViews>
  <sheetFormatPr defaultRowHeight="16.5" x14ac:dyDescent="0.25"/>
  <cols>
    <col min="2" max="2" width="16" customWidth="1"/>
    <col min="3" max="10" width="16.625" customWidth="1"/>
    <col min="11" max="11" width="16.375" customWidth="1"/>
    <col min="12" max="12" width="16.5" customWidth="1"/>
    <col min="13" max="14" width="16.625" customWidth="1"/>
  </cols>
  <sheetData>
    <row r="1" spans="1:16" ht="38.25" customHeight="1" x14ac:dyDescent="0.25">
      <c r="A1" s="18"/>
      <c r="B1" s="18"/>
      <c r="C1" s="19" t="s">
        <v>27</v>
      </c>
      <c r="D1" s="19"/>
      <c r="E1" s="19"/>
      <c r="F1" s="19"/>
      <c r="G1" s="19"/>
      <c r="H1" s="19"/>
      <c r="I1" s="19"/>
      <c r="J1" s="1"/>
      <c r="K1" s="2"/>
      <c r="L1" s="2"/>
      <c r="M1" s="2"/>
      <c r="N1" s="2"/>
      <c r="O1" s="2"/>
      <c r="P1" s="2"/>
    </row>
    <row r="2" spans="1:16" x14ac:dyDescent="0.25">
      <c r="A2" s="18"/>
      <c r="B2" s="18"/>
      <c r="C2" s="20"/>
      <c r="D2" s="20"/>
      <c r="E2" s="20"/>
      <c r="F2" s="20"/>
      <c r="G2" s="20"/>
      <c r="H2" s="20"/>
      <c r="I2" s="20"/>
      <c r="J2" s="1"/>
      <c r="K2" s="2"/>
      <c r="L2" s="2"/>
      <c r="M2" s="2"/>
      <c r="N2" s="2"/>
      <c r="O2" s="2"/>
      <c r="P2" s="2"/>
    </row>
    <row r="3" spans="1:16" x14ac:dyDescent="0.25">
      <c r="A3" s="21" t="s">
        <v>29</v>
      </c>
      <c r="B3" s="2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75" customHeight="1" x14ac:dyDescent="0.25">
      <c r="A4" s="3"/>
      <c r="B4" s="1" t="s">
        <v>28</v>
      </c>
      <c r="C4" s="10" t="str">
        <f>簡明財務資料!C4</f>
        <v>108年1月</v>
      </c>
      <c r="D4" s="10" t="str">
        <f>簡明財務資料!D4</f>
        <v>108年2月</v>
      </c>
      <c r="E4" s="10" t="str">
        <f>簡明財務資料!E4</f>
        <v>108年3月</v>
      </c>
      <c r="F4" s="10" t="str">
        <f>簡明財務資料!F4</f>
        <v>108年4月</v>
      </c>
      <c r="G4" s="10" t="str">
        <f>簡明財務資料!G4</f>
        <v>108年5月</v>
      </c>
      <c r="H4" s="10" t="str">
        <f>簡明財務資料!H4</f>
        <v>108年6月</v>
      </c>
      <c r="I4" s="10" t="str">
        <f>簡明財務資料!I4</f>
        <v>108年7月</v>
      </c>
      <c r="J4" s="10" t="str">
        <f>簡明財務資料!J4</f>
        <v>108年8月</v>
      </c>
      <c r="K4" s="10" t="str">
        <f>簡明財務資料!K4</f>
        <v>108年9月</v>
      </c>
      <c r="L4" s="10" t="str">
        <f>簡明財務資料!L4</f>
        <v>108年10月</v>
      </c>
      <c r="M4" s="10" t="str">
        <f>簡明財務資料!M4</f>
        <v>108年11月</v>
      </c>
      <c r="N4" s="10" t="str">
        <f>簡明財務資料!N4</f>
        <v>108年12月</v>
      </c>
      <c r="O4" s="2"/>
      <c r="P4" s="2"/>
    </row>
    <row r="5" spans="1:16" ht="29.25" customHeight="1" x14ac:dyDescent="0.25">
      <c r="A5" s="22" t="s">
        <v>0</v>
      </c>
      <c r="B5" s="23"/>
      <c r="C5" s="11" t="s">
        <v>30</v>
      </c>
      <c r="D5" s="11" t="s">
        <v>30</v>
      </c>
      <c r="E5" s="11" t="s">
        <v>30</v>
      </c>
      <c r="F5" s="11" t="s">
        <v>30</v>
      </c>
      <c r="G5" s="11" t="s">
        <v>30</v>
      </c>
      <c r="H5" s="11" t="s">
        <v>30</v>
      </c>
      <c r="I5" s="11" t="s">
        <v>30</v>
      </c>
      <c r="J5" s="11" t="s">
        <v>30</v>
      </c>
      <c r="K5" s="11" t="s">
        <v>30</v>
      </c>
      <c r="L5" s="11" t="s">
        <v>30</v>
      </c>
      <c r="M5" s="11" t="s">
        <v>47</v>
      </c>
      <c r="N5" s="11" t="s">
        <v>47</v>
      </c>
      <c r="O5" s="2"/>
      <c r="P5" s="2"/>
    </row>
    <row r="6" spans="1:16" x14ac:dyDescent="0.25">
      <c r="A6" s="16" t="s">
        <v>1</v>
      </c>
      <c r="B6" s="17"/>
      <c r="C6" s="12">
        <f>簡明財務資料!C6/1000</f>
        <v>73024.137000000002</v>
      </c>
      <c r="D6" s="12">
        <f>簡明財務資料!D6/1000</f>
        <v>70674.546000000002</v>
      </c>
      <c r="E6" s="12">
        <f>簡明財務資料!E6/1000</f>
        <v>66961.373999999996</v>
      </c>
      <c r="F6" s="12">
        <f>簡明財務資料!F6/1000</f>
        <v>111044.056</v>
      </c>
      <c r="G6" s="12">
        <f>簡明財務資料!G6/1000</f>
        <v>106930.754</v>
      </c>
      <c r="H6" s="12">
        <f>簡明財務資料!H6/1000</f>
        <v>101843.86599999999</v>
      </c>
      <c r="I6" s="12">
        <f>簡明財務資料!I6/1000</f>
        <v>95641.183999999994</v>
      </c>
      <c r="J6" s="12">
        <f>簡明財務資料!J6/1000</f>
        <v>91432.653000000006</v>
      </c>
      <c r="K6" s="12">
        <f>簡明財務資料!K6/1000</f>
        <v>87982.48</v>
      </c>
      <c r="L6" s="12">
        <f>簡明財務資料!L6/1000</f>
        <v>82467.956999999995</v>
      </c>
      <c r="M6" s="12">
        <f>簡明財務資料!M6/1000</f>
        <v>78324.740000000005</v>
      </c>
      <c r="N6" s="12">
        <f>簡明財務資料!N6/1000</f>
        <v>75152.763999999996</v>
      </c>
      <c r="O6" s="2"/>
      <c r="P6" s="2"/>
    </row>
    <row r="7" spans="1:16" x14ac:dyDescent="0.25">
      <c r="A7" s="16" t="s">
        <v>2</v>
      </c>
      <c r="B7" s="17"/>
      <c r="C7" s="12">
        <f>簡明財務資料!C7/1000</f>
        <v>0</v>
      </c>
      <c r="D7" s="12">
        <f>簡明財務資料!D7/1000</f>
        <v>0</v>
      </c>
      <c r="E7" s="12">
        <f>簡明財務資料!E7/1000</f>
        <v>0</v>
      </c>
      <c r="F7" s="12">
        <f>簡明財務資料!F7/1000</f>
        <v>0</v>
      </c>
      <c r="G7" s="12">
        <f>簡明財務資料!G7/1000</f>
        <v>0</v>
      </c>
      <c r="H7" s="12">
        <f>簡明財務資料!H7/1000</f>
        <v>0</v>
      </c>
      <c r="I7" s="12">
        <f>簡明財務資料!I7/1000</f>
        <v>0</v>
      </c>
      <c r="J7" s="12">
        <f>簡明財務資料!J7/1000</f>
        <v>0</v>
      </c>
      <c r="K7" s="12">
        <f>簡明財務資料!K7/1000</f>
        <v>0</v>
      </c>
      <c r="L7" s="12">
        <f>簡明財務資料!L7/1000</f>
        <v>0</v>
      </c>
      <c r="M7" s="12">
        <f>簡明財務資料!M7/1000</f>
        <v>0</v>
      </c>
      <c r="N7" s="12">
        <f>簡明財務資料!N7/1000</f>
        <v>0</v>
      </c>
      <c r="O7" s="2"/>
      <c r="P7" s="2"/>
    </row>
    <row r="8" spans="1:16" x14ac:dyDescent="0.25">
      <c r="A8" s="16" t="s">
        <v>3</v>
      </c>
      <c r="B8" s="17"/>
      <c r="C8" s="12">
        <f>簡明財務資料!C8/1000</f>
        <v>1476.307</v>
      </c>
      <c r="D8" s="12">
        <f>簡明財務資料!D8/1000</f>
        <v>1116.1469999999999</v>
      </c>
      <c r="E8" s="12">
        <f>簡明財務資料!E8/1000</f>
        <v>1010.287</v>
      </c>
      <c r="F8" s="12">
        <f>簡明財務資料!F8/1000</f>
        <v>957.11400000000003</v>
      </c>
      <c r="G8" s="12">
        <f>簡明財務資料!G8/1000</f>
        <v>903.94100000000003</v>
      </c>
      <c r="H8" s="12">
        <f>簡明財務資料!H8/1000</f>
        <v>850.76800000000003</v>
      </c>
      <c r="I8" s="12">
        <f>簡明財務資料!I8/1000</f>
        <v>797.59500000000003</v>
      </c>
      <c r="J8" s="12">
        <f>簡明財務資料!J8/1000</f>
        <v>744.42200000000003</v>
      </c>
      <c r="K8" s="12">
        <f>簡明財務資料!K8/1000</f>
        <v>691.24900000000002</v>
      </c>
      <c r="L8" s="12">
        <f>簡明財務資料!L8/1000</f>
        <v>638.07600000000002</v>
      </c>
      <c r="M8" s="12">
        <f>簡明財務資料!M8/1000</f>
        <v>584.90300000000002</v>
      </c>
      <c r="N8" s="12">
        <f>簡明財務資料!N8/1000</f>
        <v>531.73</v>
      </c>
      <c r="O8" s="2"/>
      <c r="P8" s="2"/>
    </row>
    <row r="9" spans="1:16" ht="16.5" customHeight="1" x14ac:dyDescent="0.25">
      <c r="A9" s="16" t="s">
        <v>45</v>
      </c>
      <c r="B9" s="17"/>
      <c r="C9" s="12">
        <f>簡明財務資料!C9/1000</f>
        <v>0</v>
      </c>
      <c r="D9" s="12">
        <f>簡明財務資料!D9/1000</f>
        <v>0</v>
      </c>
      <c r="E9" s="12">
        <f>簡明財務資料!E9/1000</f>
        <v>17384.059000000001</v>
      </c>
      <c r="F9" s="12">
        <f>簡明財務資料!F9/1000</f>
        <v>16887.371999999999</v>
      </c>
      <c r="G9" s="12">
        <f>簡明財務資料!G9/1000</f>
        <v>16390.685000000001</v>
      </c>
      <c r="H9" s="12">
        <f>簡明財務資料!H9/1000</f>
        <v>15893.998</v>
      </c>
      <c r="I9" s="12">
        <f>簡明財務資料!I9/1000</f>
        <v>15397.311</v>
      </c>
      <c r="J9" s="12">
        <f>簡明財務資料!J9/1000</f>
        <v>14900.624</v>
      </c>
      <c r="K9" s="12">
        <f>簡明財務資料!K9/1000</f>
        <v>14403.937</v>
      </c>
      <c r="L9" s="12">
        <f>簡明財務資料!L9/1000</f>
        <v>13907.25</v>
      </c>
      <c r="M9" s="12">
        <f>簡明財務資料!M9/1000</f>
        <v>13410.563</v>
      </c>
      <c r="N9" s="12">
        <f>簡明財務資料!N9/1000</f>
        <v>12913.876</v>
      </c>
      <c r="O9" s="2"/>
      <c r="P9" s="2"/>
    </row>
    <row r="10" spans="1:16" x14ac:dyDescent="0.25">
      <c r="A10" s="16" t="s">
        <v>4</v>
      </c>
      <c r="B10" s="17"/>
      <c r="C10" s="12">
        <f>簡明財務資料!C10/1000</f>
        <v>0</v>
      </c>
      <c r="D10" s="12">
        <f>簡明財務資料!D10/1000</f>
        <v>0</v>
      </c>
      <c r="E10" s="12">
        <f>簡明財務資料!E10/1000</f>
        <v>0</v>
      </c>
      <c r="F10" s="12">
        <f>簡明財務資料!F10/1000</f>
        <v>0</v>
      </c>
      <c r="G10" s="12">
        <f>簡明財務資料!G10/1000</f>
        <v>0</v>
      </c>
      <c r="H10" s="12">
        <f>簡明財務資料!H10/1000</f>
        <v>0</v>
      </c>
      <c r="I10" s="12">
        <f>簡明財務資料!I10/1000</f>
        <v>0</v>
      </c>
      <c r="J10" s="12">
        <f>簡明財務資料!J10/1000</f>
        <v>0</v>
      </c>
      <c r="K10" s="12">
        <f>簡明財務資料!K10/1000</f>
        <v>0</v>
      </c>
      <c r="L10" s="12">
        <f>簡明財務資料!L10/1000</f>
        <v>0</v>
      </c>
      <c r="M10" s="12">
        <f>簡明財務資料!M10/1000</f>
        <v>0</v>
      </c>
      <c r="N10" s="12">
        <f>簡明財務資料!N10/1000</f>
        <v>0</v>
      </c>
      <c r="O10" s="2"/>
      <c r="P10" s="2"/>
    </row>
    <row r="11" spans="1:16" x14ac:dyDescent="0.25">
      <c r="A11" s="16" t="s">
        <v>5</v>
      </c>
      <c r="B11" s="17"/>
      <c r="C11" s="12">
        <f>簡明財務資料!C11/1000</f>
        <v>0</v>
      </c>
      <c r="D11" s="12">
        <f>簡明財務資料!D11/1000</f>
        <v>0</v>
      </c>
      <c r="E11" s="12">
        <f>簡明財務資料!E11/1000</f>
        <v>0</v>
      </c>
      <c r="F11" s="12">
        <f>簡明財務資料!F11/1000</f>
        <v>0</v>
      </c>
      <c r="G11" s="12">
        <f>簡明財務資料!G11/1000</f>
        <v>0</v>
      </c>
      <c r="H11" s="12">
        <f>簡明財務資料!H11/1000</f>
        <v>0</v>
      </c>
      <c r="I11" s="12">
        <f>簡明財務資料!I11/1000</f>
        <v>0</v>
      </c>
      <c r="J11" s="12">
        <f>簡明財務資料!J11/1000</f>
        <v>0</v>
      </c>
      <c r="K11" s="12">
        <f>簡明財務資料!K11/1000</f>
        <v>0</v>
      </c>
      <c r="L11" s="12">
        <f>簡明財務資料!L11/1000</f>
        <v>0</v>
      </c>
      <c r="M11" s="12">
        <f>簡明財務資料!M11/1000</f>
        <v>0</v>
      </c>
      <c r="N11" s="12">
        <f>簡明財務資料!N11/1000</f>
        <v>0</v>
      </c>
      <c r="O11" s="2"/>
      <c r="P11" s="2"/>
    </row>
    <row r="12" spans="1:16" x14ac:dyDescent="0.25">
      <c r="A12" s="16" t="s">
        <v>6</v>
      </c>
      <c r="B12" s="17"/>
      <c r="C12" s="12">
        <f>簡明財務資料!C12/1000</f>
        <v>41670.097000000002</v>
      </c>
      <c r="D12" s="12">
        <f>簡明財務資料!D12/1000</f>
        <v>41670.097000000002</v>
      </c>
      <c r="E12" s="12">
        <f>簡明財務資料!E12/1000</f>
        <v>41755.620999999999</v>
      </c>
      <c r="F12" s="12">
        <f>簡明財務資料!F12/1000</f>
        <v>41755.620999999999</v>
      </c>
      <c r="G12" s="12">
        <f>簡明財務資料!G12/1000</f>
        <v>41755.620999999999</v>
      </c>
      <c r="H12" s="12">
        <f>簡明財務資料!H12/1000</f>
        <v>41755.620999999999</v>
      </c>
      <c r="I12" s="12">
        <f>簡明財務資料!I12/1000</f>
        <v>41755.620999999999</v>
      </c>
      <c r="J12" s="12">
        <f>簡明財務資料!J12/1000</f>
        <v>41755.620999999999</v>
      </c>
      <c r="K12" s="12">
        <f>簡明財務資料!K12/1000</f>
        <v>41755.620999999999</v>
      </c>
      <c r="L12" s="12">
        <f>簡明財務資料!L12/1000</f>
        <v>41755.620999999999</v>
      </c>
      <c r="M12" s="12">
        <f>簡明財務資料!M12/1000</f>
        <v>41755.620999999999</v>
      </c>
      <c r="N12" s="12">
        <f>簡明財務資料!N12/1000</f>
        <v>41755.620999999999</v>
      </c>
      <c r="O12" s="2"/>
      <c r="P12" s="2"/>
    </row>
    <row r="13" spans="1:16" x14ac:dyDescent="0.25">
      <c r="A13" s="16" t="s">
        <v>7</v>
      </c>
      <c r="B13" s="17"/>
      <c r="C13" s="12">
        <f>簡明財務資料!C13/1000</f>
        <v>116170.541</v>
      </c>
      <c r="D13" s="12">
        <f>簡明財務資料!D13/1000</f>
        <v>113460.79</v>
      </c>
      <c r="E13" s="12">
        <f>簡明財務資料!E13/1000</f>
        <v>127111.341</v>
      </c>
      <c r="F13" s="12">
        <f>簡明財務資料!F13/1000</f>
        <v>170644.163</v>
      </c>
      <c r="G13" s="12">
        <f>簡明財務資料!G13/1000</f>
        <v>165981.00099999999</v>
      </c>
      <c r="H13" s="12">
        <f>簡明財務資料!H13/1000</f>
        <v>160344.253</v>
      </c>
      <c r="I13" s="12">
        <f>簡明財務資料!I13/1000</f>
        <v>153591.71100000001</v>
      </c>
      <c r="J13" s="12">
        <f>簡明財務資料!J13/1000</f>
        <v>148833.32</v>
      </c>
      <c r="K13" s="12">
        <f>簡明財務資料!K13/1000</f>
        <v>144833.28700000001</v>
      </c>
      <c r="L13" s="12">
        <f>簡明財務資料!L13/1000</f>
        <v>138768.90400000001</v>
      </c>
      <c r="M13" s="12">
        <f>簡明財務資料!M13/1000</f>
        <v>134075.82699999999</v>
      </c>
      <c r="N13" s="12">
        <f>簡明財務資料!N13/1000</f>
        <v>130353.99099999999</v>
      </c>
      <c r="O13" s="2"/>
      <c r="P13" s="2"/>
    </row>
    <row r="14" spans="1:16" x14ac:dyDescent="0.25">
      <c r="A14" s="16" t="s">
        <v>8</v>
      </c>
      <c r="B14" s="17"/>
      <c r="C14" s="12">
        <f>簡明財務資料!C14/1000</f>
        <v>2480.6219999999998</v>
      </c>
      <c r="D14" s="12">
        <f>簡明財務資料!D14/1000</f>
        <v>5511.7240000000002</v>
      </c>
      <c r="E14" s="12">
        <f>簡明財務資料!E14/1000</f>
        <v>23211.687000000002</v>
      </c>
      <c r="F14" s="12">
        <f>簡明財務資料!F14/1000</f>
        <v>20417.87</v>
      </c>
      <c r="G14" s="12">
        <f>簡明財務資料!G14/1000</f>
        <v>19882.466</v>
      </c>
      <c r="H14" s="12">
        <f>簡明財務資料!H14/1000</f>
        <v>20728.101999999999</v>
      </c>
      <c r="I14" s="12">
        <f>簡明財務資料!I14/1000</f>
        <v>18774.82</v>
      </c>
      <c r="J14" s="12">
        <f>簡明財務資料!J14/1000</f>
        <v>18163.488000000001</v>
      </c>
      <c r="K14" s="12">
        <f>簡明財務資料!K14/1000</f>
        <v>18755.058000000001</v>
      </c>
      <c r="L14" s="12">
        <f>簡明財務資料!L14/1000</f>
        <v>16985.988000000001</v>
      </c>
      <c r="M14" s="12">
        <f>簡明財務資料!M14/1000</f>
        <v>16331.853999999999</v>
      </c>
      <c r="N14" s="12">
        <f>簡明財務資料!N14/1000</f>
        <v>19370.72</v>
      </c>
      <c r="O14" s="2"/>
      <c r="P14" s="2"/>
    </row>
    <row r="15" spans="1:16" x14ac:dyDescent="0.25">
      <c r="A15" s="16" t="s">
        <v>9</v>
      </c>
      <c r="B15" s="17"/>
      <c r="C15" s="12">
        <f>簡明財務資料!C15/1000</f>
        <v>0</v>
      </c>
      <c r="D15" s="12">
        <f>簡明財務資料!D15/1000</f>
        <v>0</v>
      </c>
      <c r="E15" s="12">
        <f>簡明財務資料!E15/1000</f>
        <v>0</v>
      </c>
      <c r="F15" s="12">
        <f>簡明財務資料!F15/1000</f>
        <v>0</v>
      </c>
      <c r="G15" s="12">
        <f>簡明財務資料!G15/1000</f>
        <v>0</v>
      </c>
      <c r="H15" s="12">
        <f>簡明財務資料!H15/1000</f>
        <v>0</v>
      </c>
      <c r="I15" s="12">
        <f>簡明財務資料!I15/1000</f>
        <v>0</v>
      </c>
      <c r="J15" s="12">
        <f>簡明財務資料!J15/1000</f>
        <v>0</v>
      </c>
      <c r="K15" s="12">
        <f>簡明財務資料!K15/1000</f>
        <v>0</v>
      </c>
      <c r="L15" s="12">
        <f>簡明財務資料!L15/1000</f>
        <v>0</v>
      </c>
      <c r="M15" s="12">
        <f>簡明財務資料!M15/1000</f>
        <v>0</v>
      </c>
      <c r="N15" s="12">
        <f>簡明財務資料!N15/1000</f>
        <v>0</v>
      </c>
      <c r="O15" s="2"/>
      <c r="P15" s="2"/>
    </row>
    <row r="16" spans="1:16" x14ac:dyDescent="0.25">
      <c r="A16" s="16" t="s">
        <v>10</v>
      </c>
      <c r="B16" s="17"/>
      <c r="C16" s="12">
        <f>簡明財務資料!C16/1000</f>
        <v>0</v>
      </c>
      <c r="D16" s="12">
        <f>簡明財務資料!D16/1000</f>
        <v>0</v>
      </c>
      <c r="E16" s="12">
        <f>簡明財務資料!E16/1000</f>
        <v>0</v>
      </c>
      <c r="F16" s="12">
        <f>簡明財務資料!F16/1000</f>
        <v>0</v>
      </c>
      <c r="G16" s="12">
        <f>簡明財務資料!G16/1000</f>
        <v>0</v>
      </c>
      <c r="H16" s="12">
        <f>簡明財務資料!H16/1000</f>
        <v>0</v>
      </c>
      <c r="I16" s="12">
        <f>簡明財務資料!I16/1000</f>
        <v>0</v>
      </c>
      <c r="J16" s="12">
        <f>簡明財務資料!J16/1000</f>
        <v>0</v>
      </c>
      <c r="K16" s="12">
        <f>簡明財務資料!K16/1000</f>
        <v>0</v>
      </c>
      <c r="L16" s="12">
        <f>簡明財務資料!L16/1000</f>
        <v>0</v>
      </c>
      <c r="M16" s="12">
        <f>簡明財務資料!M16/1000</f>
        <v>0</v>
      </c>
      <c r="N16" s="12">
        <f>簡明財務資料!N16/1000</f>
        <v>0</v>
      </c>
      <c r="O16" s="2"/>
      <c r="P16" s="2"/>
    </row>
    <row r="17" spans="1:16" x14ac:dyDescent="0.25">
      <c r="A17" s="16" t="s">
        <v>11</v>
      </c>
      <c r="B17" s="17"/>
      <c r="C17" s="12">
        <f>簡明財務資料!C17/1000</f>
        <v>0</v>
      </c>
      <c r="D17" s="12">
        <f>簡明財務資料!D17/1000</f>
        <v>0</v>
      </c>
      <c r="E17" s="12">
        <f>簡明財務資料!E17/1000</f>
        <v>0</v>
      </c>
      <c r="F17" s="12">
        <f>簡明財務資料!F17/1000</f>
        <v>0</v>
      </c>
      <c r="G17" s="12">
        <f>簡明財務資料!G17/1000</f>
        <v>0</v>
      </c>
      <c r="H17" s="12">
        <f>簡明財務資料!H17/1000</f>
        <v>0</v>
      </c>
      <c r="I17" s="12">
        <f>簡明財務資料!I17/1000</f>
        <v>0</v>
      </c>
      <c r="J17" s="12">
        <f>簡明財務資料!J17/1000</f>
        <v>0</v>
      </c>
      <c r="K17" s="12">
        <f>簡明財務資料!K17/1000</f>
        <v>0</v>
      </c>
      <c r="L17" s="12">
        <f>簡明財務資料!L17/1000</f>
        <v>0</v>
      </c>
      <c r="M17" s="12">
        <f>簡明財務資料!M17/1000</f>
        <v>0</v>
      </c>
      <c r="N17" s="12">
        <f>簡明財務資料!N17/1000</f>
        <v>0</v>
      </c>
      <c r="O17" s="2"/>
      <c r="P17" s="2"/>
    </row>
    <row r="18" spans="1:16" x14ac:dyDescent="0.25">
      <c r="A18" s="16" t="s">
        <v>12</v>
      </c>
      <c r="B18" s="17"/>
      <c r="C18" s="12">
        <f>簡明財務資料!C18/1000</f>
        <v>2480.6219999999998</v>
      </c>
      <c r="D18" s="12">
        <f>簡明財務資料!D18/1000</f>
        <v>5511.7240000000002</v>
      </c>
      <c r="E18" s="12">
        <f>簡明財務資料!E18/1000</f>
        <v>23211.687000000002</v>
      </c>
      <c r="F18" s="12">
        <f>簡明財務資料!F18/1000</f>
        <v>20417.87</v>
      </c>
      <c r="G18" s="12">
        <f>簡明財務資料!G18/1000</f>
        <v>19882.466</v>
      </c>
      <c r="H18" s="12">
        <f>簡明財務資料!H18/1000</f>
        <v>20728.101999999999</v>
      </c>
      <c r="I18" s="12">
        <f>簡明財務資料!I18/1000</f>
        <v>18774.82</v>
      </c>
      <c r="J18" s="12">
        <f>簡明財務資料!J18/1000</f>
        <v>18163.488000000001</v>
      </c>
      <c r="K18" s="12">
        <f>簡明財務資料!K18/1000</f>
        <v>18755.058000000001</v>
      </c>
      <c r="L18" s="12">
        <f>簡明財務資料!L18/1000</f>
        <v>16985.988000000001</v>
      </c>
      <c r="M18" s="12">
        <f>簡明財務資料!M18/1000</f>
        <v>16331.853999999999</v>
      </c>
      <c r="N18" s="12">
        <f>簡明財務資料!N18/1000</f>
        <v>19370.72</v>
      </c>
      <c r="O18" s="2"/>
      <c r="P18" s="2"/>
    </row>
    <row r="19" spans="1:16" x14ac:dyDescent="0.25">
      <c r="A19" s="16" t="s">
        <v>13</v>
      </c>
      <c r="B19" s="17"/>
      <c r="C19" s="12">
        <f>簡明財務資料!C19/1000</f>
        <v>500000</v>
      </c>
      <c r="D19" s="12">
        <f>簡明財務資料!D19/1000</f>
        <v>500000</v>
      </c>
      <c r="E19" s="12">
        <f>簡明財務資料!E19/1000</f>
        <v>500000</v>
      </c>
      <c r="F19" s="12">
        <f>簡明財務資料!F19/1000</f>
        <v>550000</v>
      </c>
      <c r="G19" s="12">
        <f>簡明財務資料!G19/1000</f>
        <v>550000</v>
      </c>
      <c r="H19" s="12">
        <f>簡明財務資料!H19/1000</f>
        <v>550000</v>
      </c>
      <c r="I19" s="12">
        <f>簡明財務資料!I19/1000</f>
        <v>550000</v>
      </c>
      <c r="J19" s="12">
        <f>簡明財務資料!J19/1000</f>
        <v>550000</v>
      </c>
      <c r="K19" s="12">
        <f>簡明財務資料!K19/1000</f>
        <v>550000</v>
      </c>
      <c r="L19" s="12">
        <f>簡明財務資料!L19/1000</f>
        <v>550000</v>
      </c>
      <c r="M19" s="12">
        <f>簡明財務資料!M19/1000</f>
        <v>550000</v>
      </c>
      <c r="N19" s="12">
        <f>簡明財務資料!N19/1000</f>
        <v>550000</v>
      </c>
      <c r="O19" s="2"/>
      <c r="P19" s="2"/>
    </row>
    <row r="20" spans="1:16" x14ac:dyDescent="0.25">
      <c r="A20" s="26" t="s">
        <v>14</v>
      </c>
      <c r="B20" s="27"/>
      <c r="C20" s="12">
        <f>簡明財務資料!C20/1000</f>
        <v>113689.91899999999</v>
      </c>
      <c r="D20" s="12">
        <f>簡明財務資料!D20/1000</f>
        <v>107949.06600000001</v>
      </c>
      <c r="E20" s="12">
        <f>簡明財務資料!E20/1000</f>
        <v>103899.65399999999</v>
      </c>
      <c r="F20" s="12">
        <f>簡明財務資料!F20/1000</f>
        <v>150226.29300000001</v>
      </c>
      <c r="G20" s="12">
        <f>簡明財務資料!G20/1000</f>
        <v>146098.535</v>
      </c>
      <c r="H20" s="12">
        <f>簡明財務資料!H20/1000</f>
        <v>139616.15100000001</v>
      </c>
      <c r="I20" s="12">
        <f>簡明財務資料!I20/1000</f>
        <v>134816.891</v>
      </c>
      <c r="J20" s="12">
        <f>簡明財務資料!J20/1000</f>
        <v>130669.83199999999</v>
      </c>
      <c r="K20" s="12">
        <f>簡明財務資料!K20/1000</f>
        <v>126078.22900000001</v>
      </c>
      <c r="L20" s="12">
        <f>簡明財務資料!L20/1000</f>
        <v>121782.916</v>
      </c>
      <c r="M20" s="12">
        <f>簡明財務資料!M20/1000</f>
        <v>117743.973</v>
      </c>
      <c r="N20" s="12">
        <f>簡明財務資料!N20/1000</f>
        <v>110983.27099999999</v>
      </c>
      <c r="O20" s="2"/>
      <c r="P20" s="2"/>
    </row>
    <row r="21" spans="1:16" ht="27.75" customHeight="1" x14ac:dyDescent="0.25">
      <c r="A21" s="28" t="s">
        <v>15</v>
      </c>
      <c r="B21" s="28"/>
      <c r="C21" s="13">
        <f>C13-C18-C20</f>
        <v>0</v>
      </c>
      <c r="D21" s="13">
        <f t="shared" ref="D21:N21" si="0">D13-D18-D20</f>
        <v>0</v>
      </c>
      <c r="E21" s="13">
        <f>E13-E18-E20</f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2"/>
      <c r="P21" s="2"/>
    </row>
    <row r="22" spans="1:16" x14ac:dyDescent="0.25">
      <c r="A22" s="4" t="s">
        <v>16</v>
      </c>
      <c r="B22" s="5" t="s">
        <v>17</v>
      </c>
      <c r="C22" s="12">
        <f>簡明財務資料!C22/1000</f>
        <v>-2690</v>
      </c>
      <c r="D22" s="12">
        <f>簡明財務資料!D22/1000</f>
        <v>-635.25</v>
      </c>
      <c r="E22" s="12">
        <f>簡明財務資料!E22/1000</f>
        <v>178</v>
      </c>
      <c r="F22" s="12">
        <f>簡明財務資料!F22/1000</f>
        <v>333.05</v>
      </c>
      <c r="G22" s="12">
        <f>簡明財務資料!G22/1000</f>
        <v>0</v>
      </c>
      <c r="H22" s="12">
        <f>簡明財務資料!H22/1000</f>
        <v>0</v>
      </c>
      <c r="I22" s="12">
        <f>簡明財務資料!I22/1000</f>
        <v>0</v>
      </c>
      <c r="J22" s="12">
        <f>簡明財務資料!J22/1000</f>
        <v>0</v>
      </c>
      <c r="K22" s="12">
        <f>簡明財務資料!K22/1000</f>
        <v>0</v>
      </c>
      <c r="L22" s="12">
        <f>簡明財務資料!L22/1000</f>
        <v>0</v>
      </c>
      <c r="M22" s="12">
        <f>簡明財務資料!M22/1000</f>
        <v>0</v>
      </c>
      <c r="N22" s="12">
        <f>簡明財務資料!N22/1000</f>
        <v>0</v>
      </c>
      <c r="O22" s="2"/>
      <c r="P22" s="2"/>
    </row>
    <row r="23" spans="1:16" ht="16.5" customHeight="1" x14ac:dyDescent="0.25">
      <c r="A23" s="6"/>
      <c r="B23" s="7" t="s">
        <v>18</v>
      </c>
      <c r="C23" s="12">
        <f>簡明財務資料!C23/1000</f>
        <v>10478.870999999999</v>
      </c>
      <c r="D23" s="12">
        <f>簡明財務資料!D23/1000</f>
        <v>5116.79</v>
      </c>
      <c r="E23" s="12">
        <f>簡明財務資料!E23/1000</f>
        <v>4204.152</v>
      </c>
      <c r="F23" s="12">
        <f>簡明財務資料!F23/1000</f>
        <v>3984.1579999999999</v>
      </c>
      <c r="G23" s="12">
        <f>簡明財務資料!G23/1000</f>
        <v>4106.4589999999998</v>
      </c>
      <c r="H23" s="12">
        <f>簡明財務資料!H23/1000</f>
        <v>6472.8090000000002</v>
      </c>
      <c r="I23" s="12">
        <f>簡明財務資料!I23/1000</f>
        <v>4779.8540000000003</v>
      </c>
      <c r="J23" s="12">
        <f>簡明財務資料!J23/1000</f>
        <v>4128.6019999999999</v>
      </c>
      <c r="K23" s="12">
        <f>簡明財務資料!K23/1000</f>
        <v>4574.098</v>
      </c>
      <c r="L23" s="12">
        <f>簡明財務資料!L23/1000</f>
        <v>4278.7610000000004</v>
      </c>
      <c r="M23" s="12">
        <f>簡明財務資料!M23/1000</f>
        <v>4023.346</v>
      </c>
      <c r="N23" s="12">
        <f>簡明財務資料!N23/1000</f>
        <v>6765.3649999999998</v>
      </c>
      <c r="O23" s="2"/>
      <c r="P23" s="2"/>
    </row>
    <row r="24" spans="1:16" ht="16.5" customHeight="1" x14ac:dyDescent="0.25">
      <c r="A24" s="6"/>
      <c r="B24" s="7" t="s">
        <v>19</v>
      </c>
      <c r="C24" s="12">
        <f>簡明財務資料!C24/1000</f>
        <v>-13168.870999999999</v>
      </c>
      <c r="D24" s="12">
        <f>簡明財務資料!D24/1000</f>
        <v>-5752.04</v>
      </c>
      <c r="E24" s="12">
        <f>簡明財務資料!E24/1000</f>
        <v>-4026.152</v>
      </c>
      <c r="F24" s="12">
        <f>簡明財務資料!F24/1000</f>
        <v>-3651.1080000000002</v>
      </c>
      <c r="G24" s="12">
        <f>簡明財務資料!G24/1000</f>
        <v>-4106.4589999999998</v>
      </c>
      <c r="H24" s="12">
        <f>簡明財務資料!H24/1000</f>
        <v>-6472.8090000000002</v>
      </c>
      <c r="I24" s="12">
        <f>簡明財務資料!I24/1000</f>
        <v>-4779.8540000000003</v>
      </c>
      <c r="J24" s="12">
        <f>簡明財務資料!J24/1000</f>
        <v>-4128.6019999999999</v>
      </c>
      <c r="K24" s="12">
        <f>簡明財務資料!K24/1000</f>
        <v>-4574.098</v>
      </c>
      <c r="L24" s="12">
        <f>簡明財務資料!L24/1000</f>
        <v>-4278.7610000000004</v>
      </c>
      <c r="M24" s="12">
        <f>簡明財務資料!M24/1000</f>
        <v>-4023.346</v>
      </c>
      <c r="N24" s="12">
        <f>簡明財務資料!N24/1000</f>
        <v>-6765.3649999999998</v>
      </c>
      <c r="O24" s="2"/>
      <c r="P24" s="2"/>
    </row>
    <row r="25" spans="1:16" ht="16.5" customHeight="1" x14ac:dyDescent="0.25">
      <c r="A25" s="6"/>
      <c r="B25" s="7" t="s">
        <v>46</v>
      </c>
      <c r="C25" s="12">
        <f>簡明財務資料!C25/1000</f>
        <v>14.321999999999999</v>
      </c>
      <c r="D25" s="12">
        <f>簡明財務資料!D25/1000</f>
        <v>11.186999999999999</v>
      </c>
      <c r="E25" s="12">
        <f>簡明財務資料!E25/1000</f>
        <v>-23.26</v>
      </c>
      <c r="F25" s="12">
        <f>簡明財務資料!F25/1000</f>
        <v>-22.253</v>
      </c>
      <c r="G25" s="12">
        <f>簡明財務資料!G25/1000</f>
        <v>-21.298999999999999</v>
      </c>
      <c r="H25" s="12">
        <f>簡明財務資料!H25/1000</f>
        <v>-9.5749999999999993</v>
      </c>
      <c r="I25" s="12">
        <f>簡明財務資料!I25/1000</f>
        <v>-19.405999999999999</v>
      </c>
      <c r="J25" s="12">
        <f>簡明財務資料!J25/1000</f>
        <v>-18.457000000000001</v>
      </c>
      <c r="K25" s="12">
        <f>簡明財務資料!K25/1000</f>
        <v>-17.504999999999999</v>
      </c>
      <c r="L25" s="12">
        <f>簡明財務資料!L25/1000</f>
        <v>-16.552</v>
      </c>
      <c r="M25" s="12">
        <f>簡明財務資料!M25/1000</f>
        <v>-15.597</v>
      </c>
      <c r="N25" s="12">
        <f>簡明財務資料!N25/1000</f>
        <v>4.6630000000000003</v>
      </c>
      <c r="O25" s="2"/>
      <c r="P25" s="2"/>
    </row>
    <row r="26" spans="1:16" ht="16.5" customHeight="1" x14ac:dyDescent="0.25">
      <c r="A26" s="6"/>
      <c r="B26" s="7" t="s">
        <v>20</v>
      </c>
      <c r="C26" s="12">
        <f>簡明財務資料!C26/1000</f>
        <v>-13154.549000000001</v>
      </c>
      <c r="D26" s="12">
        <f>簡明財務資料!D26/1000</f>
        <v>-5740.8530000000001</v>
      </c>
      <c r="E26" s="12">
        <f>簡明財務資料!E26/1000</f>
        <v>-4049.4119999999998</v>
      </c>
      <c r="F26" s="12">
        <f>簡明財務資料!F26/1000</f>
        <v>-3673.3609999999999</v>
      </c>
      <c r="G26" s="12">
        <f>簡明財務資料!G26/1000</f>
        <v>-4127.7579999999998</v>
      </c>
      <c r="H26" s="12">
        <f>簡明財務資料!H26/1000</f>
        <v>-6482.384</v>
      </c>
      <c r="I26" s="12">
        <f>簡明財務資料!I26/1000</f>
        <v>-4799.26</v>
      </c>
      <c r="J26" s="12">
        <f>簡明財務資料!J26/1000</f>
        <v>-4147.0590000000002</v>
      </c>
      <c r="K26" s="12">
        <f>簡明財務資料!K26/1000</f>
        <v>-4591.6030000000001</v>
      </c>
      <c r="L26" s="12">
        <f>簡明財務資料!L26/1000</f>
        <v>-4295.3130000000001</v>
      </c>
      <c r="M26" s="12">
        <f>簡明財務資料!M26/1000</f>
        <v>-4038.9430000000002</v>
      </c>
      <c r="N26" s="12">
        <f>簡明財務資料!N26/1000</f>
        <v>-6760.7020000000002</v>
      </c>
      <c r="O26" s="2"/>
      <c r="P26" s="2"/>
    </row>
    <row r="27" spans="1:16" ht="16.5" customHeight="1" x14ac:dyDescent="0.25">
      <c r="A27" s="6"/>
      <c r="B27" s="7" t="s">
        <v>21</v>
      </c>
      <c r="C27" s="12">
        <f>簡明財務資料!C27/1000</f>
        <v>-13154.549000000001</v>
      </c>
      <c r="D27" s="12">
        <f>簡明財務資料!D27/1000</f>
        <v>-5740.8530000000001</v>
      </c>
      <c r="E27" s="12">
        <f>簡明財務資料!E27/1000</f>
        <v>-4049.4119999999998</v>
      </c>
      <c r="F27" s="12">
        <f>簡明財務資料!F27/1000</f>
        <v>-3673.3609999999999</v>
      </c>
      <c r="G27" s="12">
        <f>簡明財務資料!G27/1000</f>
        <v>-4127.7579999999998</v>
      </c>
      <c r="H27" s="12">
        <f>簡明財務資料!H27/1000</f>
        <v>-6482.384</v>
      </c>
      <c r="I27" s="12">
        <f>簡明財務資料!I27/1000</f>
        <v>-4799.26</v>
      </c>
      <c r="J27" s="12">
        <f>簡明財務資料!J27/1000</f>
        <v>-4147.0590000000002</v>
      </c>
      <c r="K27" s="12">
        <f>簡明財務資料!K27/1000</f>
        <v>-4591.6030000000001</v>
      </c>
      <c r="L27" s="12">
        <f>簡明財務資料!L27/1000</f>
        <v>-4295.3130000000001</v>
      </c>
      <c r="M27" s="12">
        <f>簡明財務資料!M27/1000</f>
        <v>-4038.9430000000002</v>
      </c>
      <c r="N27" s="12">
        <f>簡明財務資料!N27/1000</f>
        <v>-6760.7020000000002</v>
      </c>
      <c r="O27" s="2"/>
      <c r="P27" s="2"/>
    </row>
    <row r="28" spans="1:16" ht="16.5" customHeight="1" x14ac:dyDescent="0.25">
      <c r="A28" s="6"/>
      <c r="B28" s="7" t="s">
        <v>22</v>
      </c>
      <c r="C28" s="12">
        <f>簡明財務資料!C28/1000</f>
        <v>0</v>
      </c>
      <c r="D28" s="12">
        <f>簡明財務資料!D28/1000</f>
        <v>0</v>
      </c>
      <c r="E28" s="12">
        <f>簡明財務資料!E28/1000</f>
        <v>0</v>
      </c>
      <c r="F28" s="12">
        <f>簡明財務資料!F28/1000</f>
        <v>0</v>
      </c>
      <c r="G28" s="12">
        <f>簡明財務資料!G28/1000</f>
        <v>0</v>
      </c>
      <c r="H28" s="12">
        <f>簡明財務資料!H28/1000</f>
        <v>0</v>
      </c>
      <c r="I28" s="12">
        <f>簡明財務資料!I28/1000</f>
        <v>0</v>
      </c>
      <c r="J28" s="12">
        <f>簡明財務資料!J28/1000</f>
        <v>0</v>
      </c>
      <c r="K28" s="12">
        <f>簡明財務資料!K28/1000</f>
        <v>0</v>
      </c>
      <c r="L28" s="12">
        <f>簡明財務資料!L28/1000</f>
        <v>0</v>
      </c>
      <c r="M28" s="12">
        <f>簡明財務資料!M28/1000</f>
        <v>0</v>
      </c>
      <c r="N28" s="12">
        <f>簡明財務資料!N28/1000</f>
        <v>0</v>
      </c>
      <c r="O28" s="2"/>
      <c r="P28" s="2"/>
    </row>
    <row r="29" spans="1:16" x14ac:dyDescent="0.25">
      <c r="A29" s="6" t="s">
        <v>23</v>
      </c>
      <c r="B29" s="7" t="s">
        <v>17</v>
      </c>
      <c r="C29" s="12">
        <f>簡明財務資料!C29/1000</f>
        <v>-2690</v>
      </c>
      <c r="D29" s="12">
        <f>簡明財務資料!D29/1000</f>
        <v>-3325.25</v>
      </c>
      <c r="E29" s="12">
        <f>簡明財務資料!E29/1000</f>
        <v>-3147.25</v>
      </c>
      <c r="F29" s="12">
        <f>簡明財務資料!F29/1000</f>
        <v>-2814.2</v>
      </c>
      <c r="G29" s="12">
        <f>簡明財務資料!G29/1000</f>
        <v>-2814.2</v>
      </c>
      <c r="H29" s="12">
        <f>簡明財務資料!H29/1000</f>
        <v>-2814.2</v>
      </c>
      <c r="I29" s="12">
        <f>簡明財務資料!I29/1000</f>
        <v>-2814.2</v>
      </c>
      <c r="J29" s="12">
        <f>簡明財務資料!J29/1000</f>
        <v>-2814.2</v>
      </c>
      <c r="K29" s="12">
        <f>簡明財務資料!K29/1000</f>
        <v>-2814.2</v>
      </c>
      <c r="L29" s="12">
        <f>簡明財務資料!L29/1000</f>
        <v>-2814.2</v>
      </c>
      <c r="M29" s="12">
        <f>簡明財務資料!M29/1000</f>
        <v>-2814.2</v>
      </c>
      <c r="N29" s="12">
        <f>簡明財務資料!N29/1000</f>
        <v>-2814.2</v>
      </c>
      <c r="O29" s="2"/>
      <c r="P29" s="2"/>
    </row>
    <row r="30" spans="1:16" ht="16.5" customHeight="1" x14ac:dyDescent="0.25">
      <c r="A30" s="6"/>
      <c r="B30" s="7" t="s">
        <v>18</v>
      </c>
      <c r="C30" s="12">
        <f>簡明財務資料!C30/1000</f>
        <v>10478.870999999999</v>
      </c>
      <c r="D30" s="12">
        <f>簡明財務資料!D30/1000</f>
        <v>15595.661</v>
      </c>
      <c r="E30" s="12">
        <f>簡明財務資料!E30/1000</f>
        <v>19799.812999999998</v>
      </c>
      <c r="F30" s="12">
        <f>簡明財務資料!F30/1000</f>
        <v>23783.971000000001</v>
      </c>
      <c r="G30" s="12">
        <f>簡明財務資料!G30/1000</f>
        <v>27890.43</v>
      </c>
      <c r="H30" s="12">
        <f>簡明財務資料!H30/1000</f>
        <v>34363.239000000001</v>
      </c>
      <c r="I30" s="12">
        <f>簡明財務資料!I30/1000</f>
        <v>39143.093000000001</v>
      </c>
      <c r="J30" s="12">
        <f>簡明財務資料!J30/1000</f>
        <v>43271.695</v>
      </c>
      <c r="K30" s="12">
        <f>簡明財務資料!K30/1000</f>
        <v>47845.792999999998</v>
      </c>
      <c r="L30" s="12">
        <f>簡明財務資料!L30/1000</f>
        <v>52124.553999999996</v>
      </c>
      <c r="M30" s="12">
        <f>簡明財務資料!M30/1000</f>
        <v>56147.9</v>
      </c>
      <c r="N30" s="12">
        <f>簡明財務資料!N30/1000</f>
        <v>62913.264999999999</v>
      </c>
      <c r="O30" s="2"/>
      <c r="P30" s="2"/>
    </row>
    <row r="31" spans="1:16" ht="16.5" customHeight="1" x14ac:dyDescent="0.25">
      <c r="A31" s="6"/>
      <c r="B31" s="7" t="s">
        <v>19</v>
      </c>
      <c r="C31" s="12">
        <f>簡明財務資料!C31/1000</f>
        <v>-13168.870999999999</v>
      </c>
      <c r="D31" s="12">
        <f>簡明財務資料!D31/1000</f>
        <v>-18920.911</v>
      </c>
      <c r="E31" s="12">
        <f>簡明財務資料!E31/1000</f>
        <v>-22947.062999999998</v>
      </c>
      <c r="F31" s="12">
        <f>簡明財務資料!F31/1000</f>
        <v>-26598.170999999998</v>
      </c>
      <c r="G31" s="12">
        <f>簡明財務資料!G31/1000</f>
        <v>-30704.63</v>
      </c>
      <c r="H31" s="12">
        <f>簡明財務資料!H31/1000</f>
        <v>-37177.438999999998</v>
      </c>
      <c r="I31" s="12">
        <f>簡明財務資料!I31/1000</f>
        <v>-41957.292999999998</v>
      </c>
      <c r="J31" s="12">
        <f>簡明財務資料!J31/1000</f>
        <v>-46085.894999999997</v>
      </c>
      <c r="K31" s="12">
        <f>簡明財務資料!K31/1000</f>
        <v>-50659.993000000002</v>
      </c>
      <c r="L31" s="12">
        <f>簡明財務資料!L31/1000</f>
        <v>-54938.754000000001</v>
      </c>
      <c r="M31" s="12">
        <f>簡明財務資料!M31/1000</f>
        <v>-58962.1</v>
      </c>
      <c r="N31" s="12">
        <f>簡明財務資料!N31/1000</f>
        <v>-65727.464999999997</v>
      </c>
      <c r="O31" s="2"/>
      <c r="P31" s="2"/>
    </row>
    <row r="32" spans="1:16" ht="16.5" customHeight="1" x14ac:dyDescent="0.25">
      <c r="A32" s="6"/>
      <c r="B32" s="7" t="s">
        <v>46</v>
      </c>
      <c r="C32" s="12">
        <f>簡明財務資料!C32/1000</f>
        <v>14.321999999999999</v>
      </c>
      <c r="D32" s="12">
        <f>簡明財務資料!D32/1000</f>
        <v>25.509</v>
      </c>
      <c r="E32" s="12">
        <f>簡明財務資料!E32/1000</f>
        <v>2.2490000000000001</v>
      </c>
      <c r="F32" s="12">
        <f>簡明財務資料!F32/1000</f>
        <v>-20.004000000000001</v>
      </c>
      <c r="G32" s="12">
        <f>簡明財務資料!G32/1000</f>
        <v>-41.302999999999997</v>
      </c>
      <c r="H32" s="12">
        <f>簡明財務資料!H32/1000</f>
        <v>-50.878</v>
      </c>
      <c r="I32" s="12">
        <f>簡明財務資料!I32/1000</f>
        <v>-70.284000000000006</v>
      </c>
      <c r="J32" s="12">
        <f>簡明財務資料!J32/1000</f>
        <v>-88.741</v>
      </c>
      <c r="K32" s="12">
        <f>簡明財務資料!K32/1000</f>
        <v>-106.246</v>
      </c>
      <c r="L32" s="12">
        <f>簡明財務資料!L32/1000</f>
        <v>-122.798</v>
      </c>
      <c r="M32" s="12">
        <f>簡明財務資料!M32/1000</f>
        <v>-138.39500000000001</v>
      </c>
      <c r="N32" s="12">
        <f>簡明財務資料!N32/1000</f>
        <v>-133.732</v>
      </c>
      <c r="O32" s="2"/>
      <c r="P32" s="2"/>
    </row>
    <row r="33" spans="1:16" ht="16.5" customHeight="1" x14ac:dyDescent="0.25">
      <c r="A33" s="6"/>
      <c r="B33" s="7" t="s">
        <v>20</v>
      </c>
      <c r="C33" s="12">
        <f>簡明財務資料!C33/1000</f>
        <v>-13154.549000000001</v>
      </c>
      <c r="D33" s="12">
        <f>簡明財務資料!D33/1000</f>
        <v>-18895.401999999998</v>
      </c>
      <c r="E33" s="12">
        <f>簡明財務資料!E33/1000</f>
        <v>-22944.813999999998</v>
      </c>
      <c r="F33" s="12">
        <f>簡明財務資料!F33/1000</f>
        <v>-26618.174999999999</v>
      </c>
      <c r="G33" s="12">
        <f>簡明財務資料!G33/1000</f>
        <v>-30745.933000000001</v>
      </c>
      <c r="H33" s="12">
        <f>簡明財務資料!H33/1000</f>
        <v>-37228.317000000003</v>
      </c>
      <c r="I33" s="12">
        <f>簡明財務資料!I33/1000</f>
        <v>-42027.576999999997</v>
      </c>
      <c r="J33" s="12">
        <f>簡明財務資料!J33/1000</f>
        <v>-46174.635999999999</v>
      </c>
      <c r="K33" s="12">
        <f>簡明財務資料!K33/1000</f>
        <v>-50766.239000000001</v>
      </c>
      <c r="L33" s="12">
        <f>簡明財務資料!L33/1000</f>
        <v>-55061.552000000003</v>
      </c>
      <c r="M33" s="12">
        <f>簡明財務資料!M33/1000</f>
        <v>-59100.495000000003</v>
      </c>
      <c r="N33" s="12">
        <f>簡明財務資料!N33/1000</f>
        <v>-65861.197</v>
      </c>
      <c r="O33" s="2"/>
      <c r="P33" s="2"/>
    </row>
    <row r="34" spans="1:16" ht="16.5" customHeight="1" x14ac:dyDescent="0.25">
      <c r="A34" s="6"/>
      <c r="B34" s="7" t="s">
        <v>21</v>
      </c>
      <c r="C34" s="12">
        <f>簡明財務資料!C34/1000</f>
        <v>-13154.549000000001</v>
      </c>
      <c r="D34" s="12">
        <f>簡明財務資料!D34/1000</f>
        <v>-18895.401999999998</v>
      </c>
      <c r="E34" s="12">
        <f>簡明財務資料!E34/1000</f>
        <v>-22944.813999999998</v>
      </c>
      <c r="F34" s="12">
        <f>簡明財務資料!F34/1000</f>
        <v>-26618.174999999999</v>
      </c>
      <c r="G34" s="12">
        <f>簡明財務資料!G34/1000</f>
        <v>-30745.933000000001</v>
      </c>
      <c r="H34" s="12">
        <f>簡明財務資料!H34/1000</f>
        <v>-37228.317000000003</v>
      </c>
      <c r="I34" s="12">
        <f>簡明財務資料!I34/1000</f>
        <v>-42027.576999999997</v>
      </c>
      <c r="J34" s="12">
        <f>簡明財務資料!J34/1000</f>
        <v>-46174.635999999999</v>
      </c>
      <c r="K34" s="12">
        <f>簡明財務資料!K34/1000</f>
        <v>-50766.239000000001</v>
      </c>
      <c r="L34" s="12">
        <f>簡明財務資料!L34/1000</f>
        <v>-55061.552000000003</v>
      </c>
      <c r="M34" s="12">
        <f>簡明財務資料!M34/1000</f>
        <v>-59100.495000000003</v>
      </c>
      <c r="N34" s="12">
        <f>簡明財務資料!N34/1000</f>
        <v>-65861.197</v>
      </c>
      <c r="O34" s="2"/>
      <c r="P34" s="2"/>
    </row>
    <row r="35" spans="1:16" ht="16.5" customHeight="1" x14ac:dyDescent="0.25">
      <c r="A35" s="8"/>
      <c r="B35" s="9" t="s">
        <v>22</v>
      </c>
      <c r="C35" s="12">
        <f>簡明財務資料!C35/1000</f>
        <v>0</v>
      </c>
      <c r="D35" s="12">
        <f>簡明財務資料!D35/1000</f>
        <v>0</v>
      </c>
      <c r="E35" s="12">
        <f>簡明財務資料!E35/1000</f>
        <v>0</v>
      </c>
      <c r="F35" s="12">
        <f>簡明財務資料!F35/1000</f>
        <v>0</v>
      </c>
      <c r="G35" s="12">
        <f>簡明財務資料!G35/1000</f>
        <v>0</v>
      </c>
      <c r="H35" s="12">
        <f>簡明財務資料!H35/1000</f>
        <v>0</v>
      </c>
      <c r="I35" s="12">
        <f>簡明財務資料!I35/1000</f>
        <v>0</v>
      </c>
      <c r="J35" s="12">
        <f>簡明財務資料!J35/1000</f>
        <v>0</v>
      </c>
      <c r="K35" s="12">
        <f>簡明財務資料!K35/1000</f>
        <v>0</v>
      </c>
      <c r="L35" s="12">
        <f>簡明財務資料!L35/1000</f>
        <v>0</v>
      </c>
      <c r="M35" s="12">
        <f>簡明財務資料!M35/1000</f>
        <v>0</v>
      </c>
      <c r="N35" s="12">
        <f>簡明財務資料!N35/1000</f>
        <v>0</v>
      </c>
      <c r="O35" s="2"/>
      <c r="P35" s="2"/>
    </row>
    <row r="36" spans="1:16" x14ac:dyDescent="0.25">
      <c r="A36" s="3" t="s">
        <v>24</v>
      </c>
      <c r="B36" s="29" t="s">
        <v>25</v>
      </c>
      <c r="C36" s="29"/>
      <c r="D36" s="29"/>
      <c r="E36" s="29"/>
      <c r="F36" s="29"/>
      <c r="G36" s="29"/>
      <c r="H36" s="29"/>
      <c r="I36" s="29"/>
      <c r="J36" s="29"/>
      <c r="K36" s="2"/>
      <c r="L36" s="2"/>
      <c r="M36" s="2"/>
      <c r="N36" s="2"/>
      <c r="O36" s="2"/>
      <c r="P36" s="2"/>
    </row>
    <row r="37" spans="1:16" x14ac:dyDescent="0.25">
      <c r="A37" s="3"/>
      <c r="B37" s="18" t="s">
        <v>31</v>
      </c>
      <c r="C37" s="18"/>
      <c r="D37" s="18"/>
      <c r="E37" s="18"/>
      <c r="F37" s="18"/>
      <c r="G37" s="18"/>
      <c r="H37" s="18"/>
      <c r="I37" s="18"/>
      <c r="J37" s="18"/>
      <c r="K37" s="2"/>
      <c r="L37" s="2"/>
      <c r="M37" s="2"/>
      <c r="N37" s="2"/>
      <c r="O37" s="2"/>
      <c r="P37" s="2"/>
    </row>
    <row r="38" spans="1:16" x14ac:dyDescent="0.25">
      <c r="A38" s="3"/>
      <c r="B38" s="18" t="s">
        <v>26</v>
      </c>
      <c r="C38" s="18"/>
      <c r="D38" s="18"/>
      <c r="E38" s="18"/>
      <c r="F38" s="18"/>
      <c r="G38" s="18"/>
      <c r="H38" s="18"/>
      <c r="I38" s="18"/>
      <c r="J38" s="18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D40" s="14"/>
    </row>
    <row r="41" spans="1:16" x14ac:dyDescent="0.25">
      <c r="D41" s="14"/>
    </row>
  </sheetData>
  <mergeCells count="25">
    <mergeCell ref="B38:J3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B36:J36"/>
    <mergeCell ref="B37:J37"/>
    <mergeCell ref="A12:B12"/>
    <mergeCell ref="A1:B1"/>
    <mergeCell ref="C1:I1"/>
    <mergeCell ref="A2:B2"/>
    <mergeCell ref="C2:I2"/>
    <mergeCell ref="A3:B3"/>
    <mergeCell ref="A5:B5"/>
    <mergeCell ref="A6:B6"/>
    <mergeCell ref="A7:B7"/>
    <mergeCell ref="A8:B8"/>
    <mergeCell ref="A10:B10"/>
    <mergeCell ref="A11:B11"/>
    <mergeCell ref="A9:B9"/>
  </mergeCells>
  <phoneticPr fontId="1" type="noConversion"/>
  <conditionalFormatting sqref="C21:N21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簡明財務資料</vt:lpstr>
      <vt:lpstr>簡明財務資料(千元)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lulu</cp:lastModifiedBy>
  <dcterms:created xsi:type="dcterms:W3CDTF">2014-03-26T08:58:50Z</dcterms:created>
  <dcterms:modified xsi:type="dcterms:W3CDTF">2020-01-06T03:51:43Z</dcterms:modified>
</cp:coreProperties>
</file>