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1-3證券公司\5.富蘭德林證券股份有限公司\05.公開申報資料\201812月報表\"/>
    </mc:Choice>
  </mc:AlternateContent>
  <xr:revisionPtr revIDLastSave="0" documentId="13_ncr:1_{E4E47B27-C653-4A2A-800D-64F24199AB15}" xr6:coauthVersionLast="40" xr6:coauthVersionMax="40" xr10:uidLastSave="{00000000-0000-0000-0000-000000000000}"/>
  <bookViews>
    <workbookView xWindow="0" yWindow="0" windowWidth="24000" windowHeight="9090" xr2:uid="{00000000-000D-0000-FFFF-FFFF00000000}"/>
  </bookViews>
  <sheets>
    <sheet name="簡明財務資料" sheetId="1" r:id="rId1"/>
    <sheet name="簡明財務資料(千元)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  <c r="N17" i="1" l="1"/>
  <c r="L17" i="1" l="1"/>
  <c r="D4" i="4" l="1"/>
  <c r="E4" i="4"/>
  <c r="F4" i="4"/>
  <c r="G4" i="4"/>
  <c r="H4" i="4"/>
  <c r="I4" i="4"/>
  <c r="J4" i="4"/>
  <c r="K4" i="4"/>
  <c r="L4" i="4"/>
  <c r="M4" i="4"/>
  <c r="N4" i="4"/>
  <c r="C4" i="4"/>
  <c r="K12" i="1" l="1"/>
  <c r="C28" i="1" l="1"/>
  <c r="D23" i="1"/>
  <c r="D25" i="1" s="1"/>
  <c r="D26" i="1" s="1"/>
  <c r="E23" i="1"/>
  <c r="E25" i="1" s="1"/>
  <c r="E26" i="1" s="1"/>
  <c r="F23" i="1"/>
  <c r="F25" i="1" s="1"/>
  <c r="F26" i="1" s="1"/>
  <c r="G23" i="1"/>
  <c r="H23" i="1"/>
  <c r="I23" i="1"/>
  <c r="J23" i="1"/>
  <c r="J25" i="1" s="1"/>
  <c r="J26" i="1" s="1"/>
  <c r="K23" i="1"/>
  <c r="L23" i="1"/>
  <c r="M23" i="1"/>
  <c r="N23" i="1"/>
  <c r="C23" i="1"/>
  <c r="C25" i="1" s="1"/>
  <c r="C26" i="1" s="1"/>
  <c r="G25" i="1" l="1"/>
  <c r="G26" i="1" s="1"/>
  <c r="H25" i="1"/>
  <c r="H26" i="1" s="1"/>
  <c r="I25" i="1"/>
  <c r="I26" i="1" s="1"/>
  <c r="K25" i="1"/>
  <c r="K26" i="1" s="1"/>
  <c r="L25" i="1"/>
  <c r="L26" i="1" s="1"/>
  <c r="M25" i="1"/>
  <c r="M26" i="1" s="1"/>
  <c r="N25" i="1"/>
  <c r="N26" i="1" s="1"/>
  <c r="E17" i="1"/>
  <c r="F17" i="1"/>
  <c r="G17" i="1"/>
  <c r="H17" i="1"/>
  <c r="I17" i="1"/>
  <c r="J17" i="1"/>
  <c r="K17" i="1"/>
  <c r="K20" i="1" s="1"/>
  <c r="M17" i="1"/>
  <c r="E12" i="1"/>
  <c r="F12" i="1"/>
  <c r="G12" i="1"/>
  <c r="H12" i="1"/>
  <c r="I12" i="1"/>
  <c r="J12" i="1"/>
  <c r="L12" i="1"/>
  <c r="M12" i="1"/>
  <c r="N12" i="1"/>
  <c r="G20" i="1" l="1"/>
  <c r="F20" i="1"/>
  <c r="N20" i="1"/>
  <c r="M20" i="1"/>
  <c r="L20" i="1"/>
  <c r="J20" i="1"/>
  <c r="I20" i="1"/>
  <c r="H20" i="1"/>
  <c r="E20" i="1"/>
  <c r="C31" i="1"/>
  <c r="D31" i="1" s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C29" i="1"/>
  <c r="D29" i="1" l="1"/>
  <c r="E29" i="1" s="1"/>
  <c r="F29" i="1" s="1"/>
  <c r="G29" i="1" s="1"/>
  <c r="H29" i="1" s="1"/>
  <c r="I29" i="1" s="1"/>
  <c r="C30" i="1"/>
  <c r="K19" i="4"/>
  <c r="J29" i="1" l="1"/>
  <c r="L19" i="4"/>
  <c r="K29" i="1" l="1"/>
  <c r="N19" i="4"/>
  <c r="M19" i="4"/>
  <c r="L29" i="1" l="1"/>
  <c r="N34" i="4"/>
  <c r="M34" i="4"/>
  <c r="L34" i="4"/>
  <c r="K34" i="4"/>
  <c r="J34" i="4"/>
  <c r="I34" i="4"/>
  <c r="H34" i="4"/>
  <c r="G34" i="4"/>
  <c r="F34" i="4"/>
  <c r="N31" i="4"/>
  <c r="M31" i="4"/>
  <c r="L31" i="4"/>
  <c r="K31" i="4"/>
  <c r="J31" i="4"/>
  <c r="I31" i="4"/>
  <c r="H31" i="4"/>
  <c r="G31" i="4"/>
  <c r="F31" i="4"/>
  <c r="N27" i="4"/>
  <c r="M27" i="4"/>
  <c r="L27" i="4"/>
  <c r="K27" i="4"/>
  <c r="J27" i="4"/>
  <c r="I27" i="4"/>
  <c r="H27" i="4"/>
  <c r="G27" i="4"/>
  <c r="F27" i="4"/>
  <c r="N26" i="4"/>
  <c r="M26" i="4"/>
  <c r="L26" i="4"/>
  <c r="K26" i="4"/>
  <c r="J26" i="4"/>
  <c r="I26" i="4"/>
  <c r="H26" i="4"/>
  <c r="F26" i="4"/>
  <c r="N24" i="4"/>
  <c r="M24" i="4"/>
  <c r="L24" i="4"/>
  <c r="K24" i="4"/>
  <c r="J24" i="4"/>
  <c r="I24" i="4"/>
  <c r="H24" i="4"/>
  <c r="G24" i="4"/>
  <c r="F24" i="4"/>
  <c r="N22" i="4"/>
  <c r="M22" i="4"/>
  <c r="L22" i="4"/>
  <c r="K22" i="4"/>
  <c r="J22" i="4"/>
  <c r="I22" i="4"/>
  <c r="H22" i="4"/>
  <c r="G22" i="4"/>
  <c r="F22" i="4"/>
  <c r="N21" i="4"/>
  <c r="M21" i="4"/>
  <c r="L21" i="4"/>
  <c r="K21" i="4"/>
  <c r="J21" i="4"/>
  <c r="I21" i="4"/>
  <c r="H21" i="4"/>
  <c r="G21" i="4"/>
  <c r="F21" i="4"/>
  <c r="J19" i="4"/>
  <c r="I19" i="4"/>
  <c r="H19" i="4"/>
  <c r="G19" i="4"/>
  <c r="F19" i="4"/>
  <c r="N18" i="4"/>
  <c r="M18" i="4"/>
  <c r="L18" i="4"/>
  <c r="K18" i="4"/>
  <c r="J18" i="4"/>
  <c r="I18" i="4"/>
  <c r="H18" i="4"/>
  <c r="G18" i="4"/>
  <c r="F18" i="4"/>
  <c r="N16" i="4"/>
  <c r="M16" i="4"/>
  <c r="L16" i="4"/>
  <c r="K16" i="4"/>
  <c r="J16" i="4"/>
  <c r="I16" i="4"/>
  <c r="H16" i="4"/>
  <c r="G16" i="4"/>
  <c r="F16" i="4"/>
  <c r="N15" i="4"/>
  <c r="M15" i="4"/>
  <c r="L15" i="4"/>
  <c r="K15" i="4"/>
  <c r="J15" i="4"/>
  <c r="I15" i="4"/>
  <c r="H15" i="4"/>
  <c r="G15" i="4"/>
  <c r="F15" i="4"/>
  <c r="N14" i="4"/>
  <c r="M14" i="4"/>
  <c r="L14" i="4"/>
  <c r="K14" i="4"/>
  <c r="J14" i="4"/>
  <c r="I14" i="4"/>
  <c r="H14" i="4"/>
  <c r="G14" i="4"/>
  <c r="F14" i="4"/>
  <c r="N13" i="4"/>
  <c r="M13" i="4"/>
  <c r="L13" i="4"/>
  <c r="K13" i="4"/>
  <c r="J13" i="4"/>
  <c r="I13" i="4"/>
  <c r="H13" i="4"/>
  <c r="G13" i="4"/>
  <c r="F13" i="4"/>
  <c r="N11" i="4"/>
  <c r="M11" i="4"/>
  <c r="L11" i="4"/>
  <c r="K11" i="4"/>
  <c r="J11" i="4"/>
  <c r="I11" i="4"/>
  <c r="H11" i="4"/>
  <c r="G11" i="4"/>
  <c r="F11" i="4"/>
  <c r="N10" i="4"/>
  <c r="M10" i="4"/>
  <c r="L10" i="4"/>
  <c r="K10" i="4"/>
  <c r="J10" i="4"/>
  <c r="I10" i="4"/>
  <c r="H10" i="4"/>
  <c r="G10" i="4"/>
  <c r="F10" i="4"/>
  <c r="N9" i="4"/>
  <c r="M9" i="4"/>
  <c r="L9" i="4"/>
  <c r="K9" i="4"/>
  <c r="J9" i="4"/>
  <c r="I9" i="4"/>
  <c r="H9" i="4"/>
  <c r="G9" i="4"/>
  <c r="F9" i="4"/>
  <c r="N8" i="4"/>
  <c r="M8" i="4"/>
  <c r="L8" i="4"/>
  <c r="K8" i="4"/>
  <c r="J8" i="4"/>
  <c r="I8" i="4"/>
  <c r="H8" i="4"/>
  <c r="G8" i="4"/>
  <c r="F8" i="4"/>
  <c r="N7" i="4"/>
  <c r="M7" i="4"/>
  <c r="L7" i="4"/>
  <c r="K7" i="4"/>
  <c r="J7" i="4"/>
  <c r="I7" i="4"/>
  <c r="H7" i="4"/>
  <c r="G7" i="4"/>
  <c r="F7" i="4"/>
  <c r="N6" i="4"/>
  <c r="M6" i="4"/>
  <c r="L6" i="4"/>
  <c r="K6" i="4"/>
  <c r="J6" i="4"/>
  <c r="I6" i="4"/>
  <c r="H6" i="4"/>
  <c r="G6" i="4"/>
  <c r="F6" i="4"/>
  <c r="E34" i="4"/>
  <c r="D34" i="4"/>
  <c r="C34" i="4"/>
  <c r="E31" i="4"/>
  <c r="C31" i="4"/>
  <c r="C29" i="4"/>
  <c r="C28" i="4"/>
  <c r="E27" i="4"/>
  <c r="D27" i="4"/>
  <c r="C27" i="4"/>
  <c r="E26" i="4"/>
  <c r="D26" i="4"/>
  <c r="E24" i="4"/>
  <c r="D24" i="4"/>
  <c r="C24" i="4"/>
  <c r="E22" i="4"/>
  <c r="D22" i="4"/>
  <c r="C22" i="4"/>
  <c r="E21" i="4"/>
  <c r="D21" i="4"/>
  <c r="C21" i="4"/>
  <c r="E19" i="4"/>
  <c r="D19" i="4"/>
  <c r="C19" i="4"/>
  <c r="E18" i="4"/>
  <c r="D18" i="4"/>
  <c r="C18" i="4"/>
  <c r="E16" i="4"/>
  <c r="D16" i="4"/>
  <c r="C16" i="4"/>
  <c r="E15" i="4"/>
  <c r="D15" i="4"/>
  <c r="C15" i="4"/>
  <c r="E14" i="4"/>
  <c r="D14" i="4"/>
  <c r="C14" i="4"/>
  <c r="E13" i="4"/>
  <c r="D13" i="4"/>
  <c r="C13" i="4"/>
  <c r="E12" i="4"/>
  <c r="E11" i="4"/>
  <c r="D11" i="4"/>
  <c r="C11" i="4"/>
  <c r="E10" i="4"/>
  <c r="D10" i="4"/>
  <c r="C10" i="4"/>
  <c r="E9" i="4"/>
  <c r="D9" i="4"/>
  <c r="C9" i="4"/>
  <c r="E8" i="4"/>
  <c r="D8" i="4"/>
  <c r="C8" i="4"/>
  <c r="E7" i="4"/>
  <c r="D7" i="4"/>
  <c r="C7" i="4"/>
  <c r="E6" i="4"/>
  <c r="D6" i="4"/>
  <c r="C6" i="4"/>
  <c r="E17" i="4"/>
  <c r="C32" i="1"/>
  <c r="D31" i="4"/>
  <c r="D28" i="1"/>
  <c r="F25" i="4"/>
  <c r="G23" i="4"/>
  <c r="H23" i="4"/>
  <c r="I23" i="4"/>
  <c r="J23" i="4"/>
  <c r="K25" i="4"/>
  <c r="L23" i="4"/>
  <c r="M23" i="4"/>
  <c r="N23" i="4"/>
  <c r="H25" i="4"/>
  <c r="E23" i="4"/>
  <c r="G12" i="4"/>
  <c r="I12" i="4"/>
  <c r="K12" i="4"/>
  <c r="L12" i="4"/>
  <c r="N12" i="4"/>
  <c r="F17" i="4"/>
  <c r="G17" i="4"/>
  <c r="H17" i="4"/>
  <c r="I17" i="4"/>
  <c r="J17" i="4"/>
  <c r="K17" i="4"/>
  <c r="L17" i="4"/>
  <c r="M17" i="4"/>
  <c r="N17" i="4"/>
  <c r="D17" i="1"/>
  <c r="D17" i="4" s="1"/>
  <c r="D23" i="4"/>
  <c r="D25" i="4"/>
  <c r="C17" i="1"/>
  <c r="C17" i="4" s="1"/>
  <c r="C12" i="1"/>
  <c r="C12" i="4" s="1"/>
  <c r="D28" i="4" l="1"/>
  <c r="E28" i="1"/>
  <c r="M29" i="1"/>
  <c r="D20" i="1"/>
  <c r="D29" i="4"/>
  <c r="D30" i="1"/>
  <c r="D30" i="4" s="1"/>
  <c r="J25" i="4"/>
  <c r="C20" i="4"/>
  <c r="N25" i="4"/>
  <c r="K23" i="4"/>
  <c r="E20" i="4"/>
  <c r="N20" i="4"/>
  <c r="C25" i="4"/>
  <c r="C26" i="4"/>
  <c r="C33" i="1"/>
  <c r="C32" i="4"/>
  <c r="K20" i="4"/>
  <c r="D12" i="4"/>
  <c r="D20" i="4" s="1"/>
  <c r="M12" i="4"/>
  <c r="M20" i="4" s="1"/>
  <c r="L20" i="4"/>
  <c r="M25" i="4"/>
  <c r="C20" i="1"/>
  <c r="C23" i="4"/>
  <c r="L25" i="4"/>
  <c r="C30" i="4"/>
  <c r="E25" i="4"/>
  <c r="J12" i="4"/>
  <c r="J20" i="4" s="1"/>
  <c r="F23" i="4"/>
  <c r="I25" i="4"/>
  <c r="I20" i="4"/>
  <c r="H12" i="4"/>
  <c r="H20" i="4" s="1"/>
  <c r="G25" i="4"/>
  <c r="G26" i="4"/>
  <c r="G20" i="4"/>
  <c r="F12" i="4"/>
  <c r="F20" i="4" s="1"/>
  <c r="F28" i="1" l="1"/>
  <c r="E30" i="1"/>
  <c r="E32" i="1" s="1"/>
  <c r="E28" i="4"/>
  <c r="N29" i="1"/>
  <c r="E29" i="4"/>
  <c r="D32" i="1"/>
  <c r="D32" i="4" s="1"/>
  <c r="C33" i="4"/>
  <c r="D33" i="1"/>
  <c r="E33" i="1" s="1"/>
  <c r="F33" i="1" s="1"/>
  <c r="G33" i="1" s="1"/>
  <c r="H33" i="1" s="1"/>
  <c r="I33" i="1" s="1"/>
  <c r="J33" i="1" s="1"/>
  <c r="K33" i="1" s="1"/>
  <c r="L33" i="1" s="1"/>
  <c r="M33" i="1" s="1"/>
  <c r="N33" i="1" s="1"/>
  <c r="G28" i="1" l="1"/>
  <c r="F30" i="1"/>
  <c r="F32" i="1" s="1"/>
  <c r="F28" i="4"/>
  <c r="E30" i="4"/>
  <c r="E32" i="4"/>
  <c r="F29" i="4"/>
  <c r="D33" i="4"/>
  <c r="H28" i="1" l="1"/>
  <c r="G30" i="1"/>
  <c r="G32" i="1" s="1"/>
  <c r="G28" i="4"/>
  <c r="F30" i="4"/>
  <c r="F32" i="4"/>
  <c r="G29" i="4"/>
  <c r="E33" i="4"/>
  <c r="I28" i="1" l="1"/>
  <c r="H30" i="1"/>
  <c r="H32" i="1" s="1"/>
  <c r="H28" i="4"/>
  <c r="G32" i="4"/>
  <c r="G30" i="4"/>
  <c r="H29" i="4"/>
  <c r="F33" i="4"/>
  <c r="J28" i="1" l="1"/>
  <c r="I30" i="1"/>
  <c r="I32" i="1" s="1"/>
  <c r="I28" i="4"/>
  <c r="H32" i="4"/>
  <c r="H30" i="4"/>
  <c r="I29" i="4"/>
  <c r="G33" i="4"/>
  <c r="K28" i="1" l="1"/>
  <c r="J30" i="1"/>
  <c r="J32" i="1" s="1"/>
  <c r="J28" i="4"/>
  <c r="I32" i="4"/>
  <c r="I30" i="4"/>
  <c r="J29" i="4"/>
  <c r="H33" i="4"/>
  <c r="L28" i="1" l="1"/>
  <c r="K28" i="4"/>
  <c r="K30" i="1"/>
  <c r="K32" i="1" s="1"/>
  <c r="K29" i="4"/>
  <c r="J30" i="4"/>
  <c r="J32" i="4"/>
  <c r="I33" i="4"/>
  <c r="M28" i="1" l="1"/>
  <c r="L28" i="4"/>
  <c r="L30" i="1"/>
  <c r="L32" i="1" s="1"/>
  <c r="K32" i="4"/>
  <c r="K30" i="4"/>
  <c r="L29" i="4"/>
  <c r="J33" i="4"/>
  <c r="N28" i="1" l="1"/>
  <c r="M28" i="4"/>
  <c r="M30" i="1"/>
  <c r="M32" i="1" s="1"/>
  <c r="M29" i="4"/>
  <c r="L32" i="4"/>
  <c r="L30" i="4"/>
  <c r="K33" i="4"/>
  <c r="N28" i="4" l="1"/>
  <c r="N30" i="1"/>
  <c r="N32" i="1" s="1"/>
  <c r="M30" i="4"/>
  <c r="M32" i="4"/>
  <c r="N29" i="4"/>
  <c r="L33" i="4"/>
  <c r="N30" i="4" l="1"/>
  <c r="N32" i="4"/>
  <c r="N33" i="4"/>
  <c r="M33" i="4"/>
</calcChain>
</file>

<file path=xl/sharedStrings.xml><?xml version="1.0" encoding="utf-8"?>
<sst xmlns="http://schemas.openxmlformats.org/spreadsheetml/2006/main" count="114" uniqueCount="46">
  <si>
    <t>證券商名稱及代號</t>
  </si>
  <si>
    <t>流 動 資 產</t>
  </si>
  <si>
    <t>非流動金融資產及採用權益法之投資</t>
  </si>
  <si>
    <t>不 動 產 及 設 備</t>
  </si>
  <si>
    <t>投 資 性 不 動 產</t>
  </si>
  <si>
    <t>無 形 資 產</t>
  </si>
  <si>
    <t>其他非流動資產</t>
  </si>
  <si>
    <t>資 產 合 計</t>
  </si>
  <si>
    <t>流 動 負 債</t>
  </si>
  <si>
    <t>應 付 公 司 債</t>
  </si>
  <si>
    <t>長 期 借 款</t>
  </si>
  <si>
    <t>其他非流動負債</t>
  </si>
  <si>
    <t>負 債 合 計</t>
  </si>
  <si>
    <t>資 本</t>
  </si>
  <si>
    <t>業 主 權 益</t>
  </si>
  <si>
    <t>二. 簡明綜合損益表</t>
  </si>
  <si>
    <t>本月</t>
  </si>
  <si>
    <t>收 益</t>
  </si>
  <si>
    <t>支出及費用</t>
  </si>
  <si>
    <t>營 業 利 益</t>
  </si>
  <si>
    <t>營業外損益</t>
  </si>
  <si>
    <t>稅 前 淨 利</t>
  </si>
  <si>
    <t>稅 後 淨 利</t>
  </si>
  <si>
    <t>其他綜合損益</t>
  </si>
  <si>
    <t>本期</t>
  </si>
  <si>
    <t>註：</t>
  </si>
  <si>
    <t>1. 資料來源為證券商每月媒體申報之月計表，千元以下四捨五入</t>
  </si>
  <si>
    <t>3. 重大會計科目在併計收入(支出)時，將支出(收入)之負數亦計算在內</t>
  </si>
  <si>
    <t>專營證券承銷商財務資料</t>
    <phoneticPr fontId="1" type="noConversion"/>
  </si>
  <si>
    <t>單位：千元</t>
    <phoneticPr fontId="1" type="noConversion"/>
  </si>
  <si>
    <t>一. 簡明資產負債表</t>
    <phoneticPr fontId="1" type="noConversion"/>
  </si>
  <si>
    <t>0220富蘭德林</t>
    <phoneticPr fontId="1" type="noConversion"/>
  </si>
  <si>
    <t>2. 本期：如2月時曆年制證券商係指103/01/01-103/02/28，非曆年制證券商依其會計制度累計</t>
    <phoneticPr fontId="1" type="noConversion"/>
  </si>
  <si>
    <t>單位：元</t>
    <phoneticPr fontId="1" type="noConversion"/>
  </si>
  <si>
    <t>107年1月</t>
    <phoneticPr fontId="1" type="noConversion"/>
  </si>
  <si>
    <t>107年2月</t>
  </si>
  <si>
    <t>107年3月</t>
  </si>
  <si>
    <t>107年4月</t>
  </si>
  <si>
    <t>107年5月</t>
  </si>
  <si>
    <t>107年6月</t>
  </si>
  <si>
    <t>107年7月</t>
  </si>
  <si>
    <t>107年8月</t>
  </si>
  <si>
    <t>107年9月</t>
  </si>
  <si>
    <t>107年10月</t>
  </si>
  <si>
    <t>107年11月</t>
  </si>
  <si>
    <t>107年12月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</si>
</sst>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#,##0_);[Red]\(#,##0\)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color rgb="FFFFFFFF"/>
      <name val="標楷體"/>
      <family val="4"/>
      <charset val="136"/>
    </font>
    <font>
      <sz val="11"/>
      <color theme="1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76" fontId="2" fillId="0" borderId="3" xfId="1" applyNumberFormat="1" applyFont="1" applyBorder="1" applyAlignment="1">
      <alignment horizontal="right" vertical="center"/>
    </xf>
    <xf numFmtId="176" fontId="6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3">
    <cellStyle name="一般" xfId="0" builtinId="0"/>
    <cellStyle name="一般 2" xfId="2" xr:uid="{00000000-0005-0000-0000-000001000000}"/>
    <cellStyle name="千分位" xfId="1" builtinId="3"/>
  </cellStyles>
  <dxfs count="2">
    <dxf>
      <font>
        <color rgb="FFFF0000"/>
      </font>
      <fill>
        <patternFill>
          <bgColor rgb="FFFF6D6D"/>
        </patternFill>
      </fill>
    </dxf>
    <dxf>
      <font>
        <color rgb="FFFF0000"/>
      </font>
      <fill>
        <patternFill>
          <bgColor rgb="FFFF6D6D"/>
        </patternFill>
      </fill>
    </dxf>
  </dxfs>
  <tableStyles count="0" defaultTableStyle="TableStyleMedium9" defaultPivotStyle="PivotStyleLight16"/>
  <colors>
    <mruColors>
      <color rgb="FFFFFFFF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25" sqref="N25"/>
    </sheetView>
  </sheetViews>
  <sheetFormatPr defaultRowHeight="16.5" x14ac:dyDescent="0.25"/>
  <cols>
    <col min="2" max="2" width="16" customWidth="1"/>
    <col min="3" max="10" width="16.625" customWidth="1"/>
    <col min="11" max="11" width="16.375" customWidth="1"/>
    <col min="12" max="12" width="16.5" customWidth="1"/>
    <col min="13" max="14" width="16.625" customWidth="1"/>
  </cols>
  <sheetData>
    <row r="1" spans="1:16" ht="38.25" customHeight="1" x14ac:dyDescent="0.25">
      <c r="A1" s="18"/>
      <c r="B1" s="18"/>
      <c r="C1" s="19" t="s">
        <v>28</v>
      </c>
      <c r="D1" s="19"/>
      <c r="E1" s="19"/>
      <c r="F1" s="19"/>
      <c r="G1" s="19"/>
      <c r="H1" s="19"/>
      <c r="I1" s="19"/>
      <c r="J1" s="1"/>
      <c r="K1" s="2"/>
      <c r="L1" s="2"/>
      <c r="M1" s="2"/>
      <c r="N1" s="2"/>
      <c r="O1" s="2"/>
      <c r="P1" s="2"/>
    </row>
    <row r="2" spans="1:16" x14ac:dyDescent="0.25">
      <c r="A2" s="18"/>
      <c r="B2" s="18"/>
      <c r="C2" s="20"/>
      <c r="D2" s="20"/>
      <c r="E2" s="20"/>
      <c r="F2" s="20"/>
      <c r="G2" s="20"/>
      <c r="H2" s="20"/>
      <c r="I2" s="20"/>
      <c r="J2" s="1"/>
      <c r="K2" s="2"/>
      <c r="L2" s="2"/>
      <c r="M2" s="2"/>
      <c r="N2" s="2"/>
      <c r="O2" s="2"/>
      <c r="P2" s="2"/>
    </row>
    <row r="3" spans="1:16" x14ac:dyDescent="0.25">
      <c r="A3" s="21" t="s">
        <v>30</v>
      </c>
      <c r="B3" s="2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4.75" customHeight="1" x14ac:dyDescent="0.25">
      <c r="A4" s="3"/>
      <c r="B4" s="1" t="s">
        <v>33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  <c r="J4" s="10" t="s">
        <v>41</v>
      </c>
      <c r="K4" s="10" t="s">
        <v>42</v>
      </c>
      <c r="L4" s="10" t="s">
        <v>43</v>
      </c>
      <c r="M4" s="10" t="s">
        <v>44</v>
      </c>
      <c r="N4" s="10" t="s">
        <v>45</v>
      </c>
      <c r="O4" s="2"/>
      <c r="P4" s="2"/>
    </row>
    <row r="5" spans="1:16" ht="29.25" customHeight="1" x14ac:dyDescent="0.25">
      <c r="A5" s="22" t="s">
        <v>0</v>
      </c>
      <c r="B5" s="23"/>
      <c r="C5" s="11" t="s">
        <v>31</v>
      </c>
      <c r="D5" s="11" t="s">
        <v>31</v>
      </c>
      <c r="E5" s="11" t="s">
        <v>31</v>
      </c>
      <c r="F5" s="11" t="s">
        <v>31</v>
      </c>
      <c r="G5" s="11" t="s">
        <v>31</v>
      </c>
      <c r="H5" s="11" t="s">
        <v>31</v>
      </c>
      <c r="I5" s="11" t="s">
        <v>31</v>
      </c>
      <c r="J5" s="11" t="s">
        <v>31</v>
      </c>
      <c r="K5" s="11" t="s">
        <v>31</v>
      </c>
      <c r="L5" s="11" t="s">
        <v>31</v>
      </c>
      <c r="M5" s="11" t="s">
        <v>31</v>
      </c>
      <c r="N5" s="11" t="s">
        <v>31</v>
      </c>
      <c r="O5" s="2"/>
      <c r="P5" s="2"/>
    </row>
    <row r="6" spans="1:16" x14ac:dyDescent="0.25">
      <c r="A6" s="16" t="s">
        <v>1</v>
      </c>
      <c r="B6" s="17"/>
      <c r="C6" s="13">
        <v>126829624</v>
      </c>
      <c r="D6" s="13">
        <v>115633441</v>
      </c>
      <c r="E6" s="13">
        <v>110895434</v>
      </c>
      <c r="F6" s="13">
        <v>105313274</v>
      </c>
      <c r="G6" s="13">
        <v>101009690</v>
      </c>
      <c r="H6" s="13">
        <v>113628313</v>
      </c>
      <c r="I6" s="13">
        <v>118309831</v>
      </c>
      <c r="J6" s="13">
        <v>114038497</v>
      </c>
      <c r="K6" s="13">
        <v>106376216</v>
      </c>
      <c r="L6" s="13">
        <v>94983388</v>
      </c>
      <c r="M6" s="13">
        <v>90050918</v>
      </c>
      <c r="N6" s="13">
        <v>89146242</v>
      </c>
      <c r="O6" s="2"/>
      <c r="P6" s="2"/>
    </row>
    <row r="7" spans="1:16" x14ac:dyDescent="0.25">
      <c r="A7" s="16" t="s">
        <v>2</v>
      </c>
      <c r="B7" s="17"/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"/>
      <c r="P7" s="2"/>
    </row>
    <row r="8" spans="1:16" x14ac:dyDescent="0.25">
      <c r="A8" s="16" t="s">
        <v>3</v>
      </c>
      <c r="B8" s="17"/>
      <c r="C8" s="13">
        <v>5951349</v>
      </c>
      <c r="D8" s="13">
        <v>5569319</v>
      </c>
      <c r="E8" s="13">
        <v>5187289</v>
      </c>
      <c r="F8" s="13">
        <v>4805259</v>
      </c>
      <c r="G8" s="13">
        <v>4423229</v>
      </c>
      <c r="H8" s="13">
        <v>4041199</v>
      </c>
      <c r="I8" s="13">
        <v>3659169</v>
      </c>
      <c r="J8" s="13">
        <v>3277167</v>
      </c>
      <c r="K8" s="13">
        <v>2916995</v>
      </c>
      <c r="L8" s="13">
        <v>2556823</v>
      </c>
      <c r="M8" s="13">
        <v>2196651</v>
      </c>
      <c r="N8" s="13">
        <v>1836479</v>
      </c>
      <c r="O8" s="2"/>
      <c r="P8" s="2"/>
    </row>
    <row r="9" spans="1:16" x14ac:dyDescent="0.25">
      <c r="A9" s="16" t="s">
        <v>4</v>
      </c>
      <c r="B9" s="17"/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"/>
      <c r="P9" s="2"/>
    </row>
    <row r="10" spans="1:16" x14ac:dyDescent="0.25">
      <c r="A10" s="16" t="s">
        <v>5</v>
      </c>
      <c r="B10" s="17"/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"/>
      <c r="P10" s="2"/>
    </row>
    <row r="11" spans="1:16" x14ac:dyDescent="0.25">
      <c r="A11" s="16" t="s">
        <v>6</v>
      </c>
      <c r="B11" s="17"/>
      <c r="C11" s="13">
        <v>41670097</v>
      </c>
      <c r="D11" s="13">
        <v>41670097</v>
      </c>
      <c r="E11" s="13">
        <v>41670097</v>
      </c>
      <c r="F11" s="13">
        <v>41670097</v>
      </c>
      <c r="G11" s="13">
        <v>41670097</v>
      </c>
      <c r="H11" s="13">
        <v>41670097</v>
      </c>
      <c r="I11" s="13">
        <v>41670097</v>
      </c>
      <c r="J11" s="13">
        <v>41670097</v>
      </c>
      <c r="K11" s="13">
        <v>41670097</v>
      </c>
      <c r="L11" s="13">
        <v>41670097</v>
      </c>
      <c r="M11" s="13">
        <v>41670097</v>
      </c>
      <c r="N11" s="13">
        <v>41670097</v>
      </c>
      <c r="O11" s="2"/>
      <c r="P11" s="2"/>
    </row>
    <row r="12" spans="1:16" x14ac:dyDescent="0.25">
      <c r="A12" s="16" t="s">
        <v>7</v>
      </c>
      <c r="B12" s="17"/>
      <c r="C12" s="13">
        <f>SUM(C6:C11)</f>
        <v>174451070</v>
      </c>
      <c r="D12" s="13">
        <f>SUM(D6:D11)</f>
        <v>162872857</v>
      </c>
      <c r="E12" s="13">
        <f t="shared" ref="E12:N12" si="0">SUM(E6:E11)</f>
        <v>157752820</v>
      </c>
      <c r="F12" s="13">
        <f t="shared" si="0"/>
        <v>151788630</v>
      </c>
      <c r="G12" s="13">
        <f t="shared" si="0"/>
        <v>147103016</v>
      </c>
      <c r="H12" s="13">
        <f t="shared" si="0"/>
        <v>159339609</v>
      </c>
      <c r="I12" s="13">
        <f t="shared" si="0"/>
        <v>163639097</v>
      </c>
      <c r="J12" s="13">
        <f t="shared" si="0"/>
        <v>158985761</v>
      </c>
      <c r="K12" s="13">
        <f t="shared" si="0"/>
        <v>150963308</v>
      </c>
      <c r="L12" s="13">
        <f t="shared" si="0"/>
        <v>139210308</v>
      </c>
      <c r="M12" s="13">
        <f t="shared" si="0"/>
        <v>133917666</v>
      </c>
      <c r="N12" s="13">
        <f t="shared" si="0"/>
        <v>132652818</v>
      </c>
      <c r="O12" s="2"/>
      <c r="P12" s="2"/>
    </row>
    <row r="13" spans="1:16" x14ac:dyDescent="0.25">
      <c r="A13" s="16" t="s">
        <v>8</v>
      </c>
      <c r="B13" s="17"/>
      <c r="C13" s="13">
        <v>9678025</v>
      </c>
      <c r="D13" s="13">
        <v>4201104</v>
      </c>
      <c r="E13" s="13">
        <v>5508331</v>
      </c>
      <c r="F13" s="13">
        <v>4609525</v>
      </c>
      <c r="G13" s="13">
        <v>4752642</v>
      </c>
      <c r="H13" s="13">
        <v>7182257</v>
      </c>
      <c r="I13" s="13">
        <v>3966804</v>
      </c>
      <c r="J13" s="13">
        <v>3996443</v>
      </c>
      <c r="K13" s="13">
        <v>5282407</v>
      </c>
      <c r="L13" s="13">
        <v>5467901</v>
      </c>
      <c r="M13" s="13">
        <v>4428407</v>
      </c>
      <c r="N13" s="13">
        <v>5808350</v>
      </c>
      <c r="O13" s="2"/>
      <c r="P13" s="2"/>
    </row>
    <row r="14" spans="1:16" x14ac:dyDescent="0.25">
      <c r="A14" s="16" t="s">
        <v>9</v>
      </c>
      <c r="B14" s="17"/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"/>
      <c r="P14" s="2"/>
    </row>
    <row r="15" spans="1:16" x14ac:dyDescent="0.25">
      <c r="A15" s="16" t="s">
        <v>10</v>
      </c>
      <c r="B15" s="17"/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"/>
      <c r="P15" s="2"/>
    </row>
    <row r="16" spans="1:16" x14ac:dyDescent="0.25">
      <c r="A16" s="16" t="s">
        <v>11</v>
      </c>
      <c r="B16" s="17"/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"/>
      <c r="P16" s="2"/>
    </row>
    <row r="17" spans="1:16" x14ac:dyDescent="0.25">
      <c r="A17" s="16" t="s">
        <v>12</v>
      </c>
      <c r="B17" s="17"/>
      <c r="C17" s="13">
        <f>SUM(C13:C16)</f>
        <v>9678025</v>
      </c>
      <c r="D17" s="13">
        <f>SUM(D13:D16)</f>
        <v>4201104</v>
      </c>
      <c r="E17" s="13">
        <f t="shared" ref="E17:N17" si="1">SUM(E13:E16)</f>
        <v>5508331</v>
      </c>
      <c r="F17" s="13">
        <f t="shared" si="1"/>
        <v>4609525</v>
      </c>
      <c r="G17" s="13">
        <f t="shared" si="1"/>
        <v>4752642</v>
      </c>
      <c r="H17" s="13">
        <f t="shared" si="1"/>
        <v>7182257</v>
      </c>
      <c r="I17" s="13">
        <f t="shared" si="1"/>
        <v>3966804</v>
      </c>
      <c r="J17" s="13">
        <f t="shared" si="1"/>
        <v>3996443</v>
      </c>
      <c r="K17" s="13">
        <f t="shared" si="1"/>
        <v>5282407</v>
      </c>
      <c r="L17" s="13">
        <f>SUM(L13:L16)</f>
        <v>5467901</v>
      </c>
      <c r="M17" s="13">
        <f t="shared" si="1"/>
        <v>4428407</v>
      </c>
      <c r="N17" s="13">
        <f t="shared" si="1"/>
        <v>5808350</v>
      </c>
      <c r="O17" s="2"/>
      <c r="P17" s="2"/>
    </row>
    <row r="18" spans="1:16" x14ac:dyDescent="0.25">
      <c r="A18" s="16" t="s">
        <v>13</v>
      </c>
      <c r="B18" s="17"/>
      <c r="C18" s="13">
        <v>500000000</v>
      </c>
      <c r="D18" s="13">
        <v>500000000</v>
      </c>
      <c r="E18" s="13">
        <v>500000000</v>
      </c>
      <c r="F18" s="13">
        <v>500000000</v>
      </c>
      <c r="G18" s="13">
        <v>500000000</v>
      </c>
      <c r="H18" s="13">
        <v>500000000</v>
      </c>
      <c r="I18" s="13">
        <v>500000000</v>
      </c>
      <c r="J18" s="13">
        <v>500000000</v>
      </c>
      <c r="K18" s="13">
        <v>500000000</v>
      </c>
      <c r="L18" s="13">
        <v>500000000</v>
      </c>
      <c r="M18" s="13">
        <v>500000000</v>
      </c>
      <c r="N18" s="13">
        <v>500000000</v>
      </c>
      <c r="O18" s="2"/>
      <c r="P18" s="2"/>
    </row>
    <row r="19" spans="1:16" x14ac:dyDescent="0.25">
      <c r="A19" s="24" t="s">
        <v>14</v>
      </c>
      <c r="B19" s="25"/>
      <c r="C19" s="13">
        <v>164773045</v>
      </c>
      <c r="D19" s="13">
        <v>158671753</v>
      </c>
      <c r="E19" s="13">
        <v>152244489</v>
      </c>
      <c r="F19" s="13">
        <v>147179105</v>
      </c>
      <c r="G19" s="13">
        <v>142350374</v>
      </c>
      <c r="H19" s="13">
        <v>152157352</v>
      </c>
      <c r="I19" s="13">
        <v>159672293</v>
      </c>
      <c r="J19" s="13">
        <v>154989318</v>
      </c>
      <c r="K19" s="13">
        <v>145680901</v>
      </c>
      <c r="L19" s="13">
        <v>133742407</v>
      </c>
      <c r="M19" s="13">
        <v>129489259</v>
      </c>
      <c r="N19" s="13">
        <v>126844468</v>
      </c>
      <c r="O19" s="2"/>
      <c r="P19" s="2"/>
    </row>
    <row r="20" spans="1:16" ht="27.75" customHeight="1" x14ac:dyDescent="0.25">
      <c r="A20" s="26" t="s">
        <v>15</v>
      </c>
      <c r="B20" s="26"/>
      <c r="C20" s="14">
        <f>C12-C17-C19</f>
        <v>0</v>
      </c>
      <c r="D20" s="14">
        <f t="shared" ref="D20:N20" si="2">D12-D17-D19</f>
        <v>0</v>
      </c>
      <c r="E20" s="14">
        <f t="shared" si="2"/>
        <v>0</v>
      </c>
      <c r="F20" s="14">
        <f t="shared" si="2"/>
        <v>0</v>
      </c>
      <c r="G20" s="14">
        <f t="shared" si="2"/>
        <v>0</v>
      </c>
      <c r="H20" s="14">
        <f t="shared" si="2"/>
        <v>0</v>
      </c>
      <c r="I20" s="14">
        <f t="shared" si="2"/>
        <v>0</v>
      </c>
      <c r="J20" s="14">
        <f t="shared" si="2"/>
        <v>0</v>
      </c>
      <c r="K20" s="14">
        <f>K12-K17-K19</f>
        <v>0</v>
      </c>
      <c r="L20" s="14">
        <f t="shared" si="2"/>
        <v>0</v>
      </c>
      <c r="M20" s="14">
        <f t="shared" si="2"/>
        <v>0</v>
      </c>
      <c r="N20" s="14">
        <f t="shared" si="2"/>
        <v>0</v>
      </c>
      <c r="O20" s="2"/>
      <c r="P20" s="2"/>
    </row>
    <row r="21" spans="1:16" x14ac:dyDescent="0.25">
      <c r="A21" s="4" t="s">
        <v>16</v>
      </c>
      <c r="B21" s="5" t="s">
        <v>17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16903000</v>
      </c>
      <c r="I21" s="13">
        <v>12655250</v>
      </c>
      <c r="J21" s="13">
        <v>908267</v>
      </c>
      <c r="K21" s="13">
        <v>-3575000</v>
      </c>
      <c r="L21" s="13">
        <v>-6305000</v>
      </c>
      <c r="M21" s="13">
        <v>-845000</v>
      </c>
      <c r="N21" s="13">
        <v>3217500</v>
      </c>
      <c r="O21" s="2"/>
      <c r="P21" s="2"/>
    </row>
    <row r="22" spans="1:16" ht="16.5" customHeight="1" x14ac:dyDescent="0.25">
      <c r="A22" s="6"/>
      <c r="B22" s="7" t="s">
        <v>18</v>
      </c>
      <c r="C22" s="13">
        <v>10757557</v>
      </c>
      <c r="D22" s="13">
        <v>6116571</v>
      </c>
      <c r="E22" s="13">
        <v>6441784</v>
      </c>
      <c r="F22" s="13">
        <v>5079904</v>
      </c>
      <c r="G22" s="13">
        <v>4840363</v>
      </c>
      <c r="H22" s="13">
        <v>7116930</v>
      </c>
      <c r="I22" s="13">
        <v>5151496</v>
      </c>
      <c r="J22" s="13">
        <v>5602429</v>
      </c>
      <c r="K22" s="13">
        <v>5745219</v>
      </c>
      <c r="L22" s="13">
        <v>5644681</v>
      </c>
      <c r="M22" s="13">
        <v>3390961</v>
      </c>
      <c r="N22" s="13">
        <v>5877523</v>
      </c>
      <c r="O22" s="2"/>
      <c r="P22" s="2"/>
    </row>
    <row r="23" spans="1:16" ht="16.5" customHeight="1" x14ac:dyDescent="0.25">
      <c r="A23" s="6"/>
      <c r="B23" s="7" t="s">
        <v>19</v>
      </c>
      <c r="C23" s="13">
        <f>C21-C22</f>
        <v>-10757557</v>
      </c>
      <c r="D23" s="13">
        <f t="shared" ref="D23:N23" si="3">D21-D22</f>
        <v>-6116571</v>
      </c>
      <c r="E23" s="13">
        <f t="shared" si="3"/>
        <v>-6441784</v>
      </c>
      <c r="F23" s="13">
        <f t="shared" si="3"/>
        <v>-5079904</v>
      </c>
      <c r="G23" s="13">
        <f t="shared" si="3"/>
        <v>-4840363</v>
      </c>
      <c r="H23" s="13">
        <f t="shared" si="3"/>
        <v>9786070</v>
      </c>
      <c r="I23" s="13">
        <f t="shared" si="3"/>
        <v>7503754</v>
      </c>
      <c r="J23" s="13">
        <f t="shared" si="3"/>
        <v>-4694162</v>
      </c>
      <c r="K23" s="13">
        <f t="shared" si="3"/>
        <v>-9320219</v>
      </c>
      <c r="L23" s="13">
        <f t="shared" si="3"/>
        <v>-11949681</v>
      </c>
      <c r="M23" s="13">
        <f t="shared" si="3"/>
        <v>-4235961</v>
      </c>
      <c r="N23" s="13">
        <f t="shared" si="3"/>
        <v>-2660023</v>
      </c>
      <c r="O23" s="2"/>
      <c r="P23" s="2"/>
    </row>
    <row r="24" spans="1:16" ht="16.5" customHeight="1" x14ac:dyDescent="0.25">
      <c r="A24" s="6"/>
      <c r="B24" s="7" t="s">
        <v>20</v>
      </c>
      <c r="C24" s="13">
        <v>18465</v>
      </c>
      <c r="D24" s="13">
        <v>15279</v>
      </c>
      <c r="E24" s="13">
        <v>14520</v>
      </c>
      <c r="F24" s="13">
        <v>14520</v>
      </c>
      <c r="G24" s="13">
        <v>11632</v>
      </c>
      <c r="H24" s="13">
        <v>20908</v>
      </c>
      <c r="I24" s="13">
        <v>11187</v>
      </c>
      <c r="J24" s="13">
        <v>11187</v>
      </c>
      <c r="K24" s="13">
        <v>11802</v>
      </c>
      <c r="L24" s="13">
        <v>11187</v>
      </c>
      <c r="M24" s="13">
        <v>-17187</v>
      </c>
      <c r="N24" s="13">
        <v>15232</v>
      </c>
      <c r="O24" s="2"/>
      <c r="P24" s="2"/>
    </row>
    <row r="25" spans="1:16" ht="16.5" customHeight="1" x14ac:dyDescent="0.25">
      <c r="A25" s="6"/>
      <c r="B25" s="7" t="s">
        <v>21</v>
      </c>
      <c r="C25" s="13">
        <f t="shared" ref="C25:N25" si="4">SUM(C23:C24)</f>
        <v>-10739092</v>
      </c>
      <c r="D25" s="13">
        <f t="shared" si="4"/>
        <v>-6101292</v>
      </c>
      <c r="E25" s="13">
        <f t="shared" si="4"/>
        <v>-6427264</v>
      </c>
      <c r="F25" s="13">
        <f t="shared" si="4"/>
        <v>-5065384</v>
      </c>
      <c r="G25" s="13">
        <f t="shared" si="4"/>
        <v>-4828731</v>
      </c>
      <c r="H25" s="13">
        <f t="shared" si="4"/>
        <v>9806978</v>
      </c>
      <c r="I25" s="13">
        <f t="shared" si="4"/>
        <v>7514941</v>
      </c>
      <c r="J25" s="13">
        <f t="shared" si="4"/>
        <v>-4682975</v>
      </c>
      <c r="K25" s="13">
        <f t="shared" si="4"/>
        <v>-9308417</v>
      </c>
      <c r="L25" s="13">
        <f t="shared" si="4"/>
        <v>-11938494</v>
      </c>
      <c r="M25" s="13">
        <f t="shared" si="4"/>
        <v>-4253148</v>
      </c>
      <c r="N25" s="13">
        <f t="shared" si="4"/>
        <v>-2644791</v>
      </c>
      <c r="O25" s="2"/>
      <c r="P25" s="2"/>
    </row>
    <row r="26" spans="1:16" ht="16.5" customHeight="1" x14ac:dyDescent="0.25">
      <c r="A26" s="6"/>
      <c r="B26" s="7" t="s">
        <v>22</v>
      </c>
      <c r="C26" s="13">
        <f t="shared" ref="C26:F26" si="5">C25</f>
        <v>-10739092</v>
      </c>
      <c r="D26" s="13">
        <f t="shared" si="5"/>
        <v>-6101292</v>
      </c>
      <c r="E26" s="13">
        <f t="shared" si="5"/>
        <v>-6427264</v>
      </c>
      <c r="F26" s="13">
        <f t="shared" si="5"/>
        <v>-5065384</v>
      </c>
      <c r="G26" s="13">
        <f>G25</f>
        <v>-4828731</v>
      </c>
      <c r="H26" s="13">
        <f t="shared" ref="H26:N26" si="6">H25</f>
        <v>9806978</v>
      </c>
      <c r="I26" s="13">
        <f t="shared" si="6"/>
        <v>7514941</v>
      </c>
      <c r="J26" s="13">
        <f t="shared" si="6"/>
        <v>-4682975</v>
      </c>
      <c r="K26" s="13">
        <f t="shared" si="6"/>
        <v>-9308417</v>
      </c>
      <c r="L26" s="13">
        <f t="shared" si="6"/>
        <v>-11938494</v>
      </c>
      <c r="M26" s="13">
        <f t="shared" si="6"/>
        <v>-4253148</v>
      </c>
      <c r="N26" s="13">
        <f t="shared" si="6"/>
        <v>-2644791</v>
      </c>
      <c r="O26" s="2"/>
      <c r="P26" s="2"/>
    </row>
    <row r="27" spans="1:16" ht="16.5" customHeight="1" x14ac:dyDescent="0.25">
      <c r="A27" s="6"/>
      <c r="B27" s="7" t="s">
        <v>23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"/>
      <c r="P27" s="2"/>
    </row>
    <row r="28" spans="1:16" x14ac:dyDescent="0.25">
      <c r="A28" s="6" t="s">
        <v>24</v>
      </c>
      <c r="B28" s="7" t="s">
        <v>17</v>
      </c>
      <c r="C28" s="13">
        <f>C21</f>
        <v>0</v>
      </c>
      <c r="D28" s="13">
        <f>C28+D21</f>
        <v>0</v>
      </c>
      <c r="E28" s="13">
        <f t="shared" ref="E28:N28" si="7">D28+E21</f>
        <v>0</v>
      </c>
      <c r="F28" s="13">
        <f t="shared" si="7"/>
        <v>0</v>
      </c>
      <c r="G28" s="13">
        <f t="shared" si="7"/>
        <v>0</v>
      </c>
      <c r="H28" s="13">
        <f t="shared" si="7"/>
        <v>16903000</v>
      </c>
      <c r="I28" s="13">
        <f t="shared" si="7"/>
        <v>29558250</v>
      </c>
      <c r="J28" s="13">
        <f t="shared" si="7"/>
        <v>30466517</v>
      </c>
      <c r="K28" s="13">
        <f t="shared" si="7"/>
        <v>26891517</v>
      </c>
      <c r="L28" s="13">
        <f t="shared" si="7"/>
        <v>20586517</v>
      </c>
      <c r="M28" s="13">
        <f t="shared" si="7"/>
        <v>19741517</v>
      </c>
      <c r="N28" s="13">
        <f t="shared" si="7"/>
        <v>22959017</v>
      </c>
      <c r="O28" s="2"/>
      <c r="P28" s="2"/>
    </row>
    <row r="29" spans="1:16" ht="16.5" customHeight="1" x14ac:dyDescent="0.25">
      <c r="A29" s="6"/>
      <c r="B29" s="7" t="s">
        <v>18</v>
      </c>
      <c r="C29" s="13">
        <f>C22</f>
        <v>10757557</v>
      </c>
      <c r="D29" s="13">
        <f>C29+D22</f>
        <v>16874128</v>
      </c>
      <c r="E29" s="13">
        <f t="shared" ref="E29:N29" si="8">D29+E22</f>
        <v>23315912</v>
      </c>
      <c r="F29" s="13">
        <f t="shared" si="8"/>
        <v>28395816</v>
      </c>
      <c r="G29" s="13">
        <f t="shared" si="8"/>
        <v>33236179</v>
      </c>
      <c r="H29" s="13">
        <f t="shared" si="8"/>
        <v>40353109</v>
      </c>
      <c r="I29" s="13">
        <f t="shared" si="8"/>
        <v>45504605</v>
      </c>
      <c r="J29" s="13">
        <f t="shared" si="8"/>
        <v>51107034</v>
      </c>
      <c r="K29" s="13">
        <f t="shared" si="8"/>
        <v>56852253</v>
      </c>
      <c r="L29" s="13">
        <f t="shared" si="8"/>
        <v>62496934</v>
      </c>
      <c r="M29" s="13">
        <f t="shared" si="8"/>
        <v>65887895</v>
      </c>
      <c r="N29" s="13">
        <f t="shared" si="8"/>
        <v>71765418</v>
      </c>
      <c r="O29" s="2"/>
      <c r="P29" s="2"/>
    </row>
    <row r="30" spans="1:16" ht="16.5" customHeight="1" x14ac:dyDescent="0.25">
      <c r="A30" s="6"/>
      <c r="B30" s="7" t="s">
        <v>19</v>
      </c>
      <c r="C30" s="13">
        <f>C28-C29</f>
        <v>-10757557</v>
      </c>
      <c r="D30" s="13">
        <f t="shared" ref="D30:N30" si="9">D28-D29</f>
        <v>-16874128</v>
      </c>
      <c r="E30" s="13">
        <f t="shared" si="9"/>
        <v>-23315912</v>
      </c>
      <c r="F30" s="13">
        <f t="shared" si="9"/>
        <v>-28395816</v>
      </c>
      <c r="G30" s="13">
        <f t="shared" si="9"/>
        <v>-33236179</v>
      </c>
      <c r="H30" s="13">
        <f t="shared" si="9"/>
        <v>-23450109</v>
      </c>
      <c r="I30" s="13">
        <f t="shared" si="9"/>
        <v>-15946355</v>
      </c>
      <c r="J30" s="13">
        <f t="shared" si="9"/>
        <v>-20640517</v>
      </c>
      <c r="K30" s="13">
        <f t="shared" si="9"/>
        <v>-29960736</v>
      </c>
      <c r="L30" s="13">
        <f t="shared" si="9"/>
        <v>-41910417</v>
      </c>
      <c r="M30" s="13">
        <f t="shared" si="9"/>
        <v>-46146378</v>
      </c>
      <c r="N30" s="13">
        <f t="shared" si="9"/>
        <v>-48806401</v>
      </c>
      <c r="O30" s="2"/>
      <c r="P30" s="2"/>
    </row>
    <row r="31" spans="1:16" ht="16.5" customHeight="1" x14ac:dyDescent="0.25">
      <c r="A31" s="6"/>
      <c r="B31" s="7" t="s">
        <v>20</v>
      </c>
      <c r="C31" s="13">
        <f>C24</f>
        <v>18465</v>
      </c>
      <c r="D31" s="13">
        <f>C31+D24</f>
        <v>33744</v>
      </c>
      <c r="E31" s="13">
        <f t="shared" ref="E31:N31" si="10">D31+E24</f>
        <v>48264</v>
      </c>
      <c r="F31" s="13">
        <f t="shared" si="10"/>
        <v>62784</v>
      </c>
      <c r="G31" s="13">
        <f t="shared" si="10"/>
        <v>74416</v>
      </c>
      <c r="H31" s="13">
        <f t="shared" si="10"/>
        <v>95324</v>
      </c>
      <c r="I31" s="13">
        <f t="shared" si="10"/>
        <v>106511</v>
      </c>
      <c r="J31" s="13">
        <f t="shared" si="10"/>
        <v>117698</v>
      </c>
      <c r="K31" s="13">
        <f t="shared" si="10"/>
        <v>129500</v>
      </c>
      <c r="L31" s="13">
        <f t="shared" si="10"/>
        <v>140687</v>
      </c>
      <c r="M31" s="13">
        <f t="shared" si="10"/>
        <v>123500</v>
      </c>
      <c r="N31" s="13">
        <f t="shared" si="10"/>
        <v>138732</v>
      </c>
      <c r="O31" s="2"/>
      <c r="P31" s="2"/>
    </row>
    <row r="32" spans="1:16" ht="16.5" customHeight="1" x14ac:dyDescent="0.25">
      <c r="A32" s="6"/>
      <c r="B32" s="7" t="s">
        <v>21</v>
      </c>
      <c r="C32" s="13">
        <f>SUM(C30:C31)</f>
        <v>-10739092</v>
      </c>
      <c r="D32" s="13">
        <f>SUM(D30:D31)</f>
        <v>-16840384</v>
      </c>
      <c r="E32" s="13">
        <f>SUM(E30:E31)</f>
        <v>-23267648</v>
      </c>
      <c r="F32" s="13">
        <f t="shared" ref="F32:N32" si="11">SUM(F30:F31)</f>
        <v>-28333032</v>
      </c>
      <c r="G32" s="13">
        <f t="shared" si="11"/>
        <v>-33161763</v>
      </c>
      <c r="H32" s="13">
        <f t="shared" si="11"/>
        <v>-23354785</v>
      </c>
      <c r="I32" s="13">
        <f t="shared" si="11"/>
        <v>-15839844</v>
      </c>
      <c r="J32" s="13">
        <f t="shared" si="11"/>
        <v>-20522819</v>
      </c>
      <c r="K32" s="13">
        <f t="shared" si="11"/>
        <v>-29831236</v>
      </c>
      <c r="L32" s="13">
        <f t="shared" si="11"/>
        <v>-41769730</v>
      </c>
      <c r="M32" s="13">
        <f t="shared" si="11"/>
        <v>-46022878</v>
      </c>
      <c r="N32" s="13">
        <f t="shared" si="11"/>
        <v>-48667669</v>
      </c>
      <c r="O32" s="2"/>
      <c r="P32" s="2"/>
    </row>
    <row r="33" spans="1:16" ht="16.5" customHeight="1" x14ac:dyDescent="0.25">
      <c r="A33" s="6"/>
      <c r="B33" s="7" t="s">
        <v>22</v>
      </c>
      <c r="C33" s="13">
        <f>C32</f>
        <v>-10739092</v>
      </c>
      <c r="D33" s="13">
        <f t="shared" ref="D33:E33" si="12">C33+D26</f>
        <v>-16840384</v>
      </c>
      <c r="E33" s="13">
        <f t="shared" si="12"/>
        <v>-23267648</v>
      </c>
      <c r="F33" s="13">
        <f t="shared" ref="F33" si="13">E33+F26</f>
        <v>-28333032</v>
      </c>
      <c r="G33" s="13">
        <f t="shared" ref="G33" si="14">F33+G26</f>
        <v>-33161763</v>
      </c>
      <c r="H33" s="13">
        <f t="shared" ref="H33" si="15">G33+H26</f>
        <v>-23354785</v>
      </c>
      <c r="I33" s="13">
        <f t="shared" ref="I33" si="16">H33+I26</f>
        <v>-15839844</v>
      </c>
      <c r="J33" s="13">
        <f t="shared" ref="J33" si="17">I33+J26</f>
        <v>-20522819</v>
      </c>
      <c r="K33" s="13">
        <f t="shared" ref="K33" si="18">J33+K26</f>
        <v>-29831236</v>
      </c>
      <c r="L33" s="13">
        <f t="shared" ref="L33" si="19">K33+L26</f>
        <v>-41769730</v>
      </c>
      <c r="M33" s="13">
        <f t="shared" ref="M33" si="20">L33+M26</f>
        <v>-46022878</v>
      </c>
      <c r="N33" s="13">
        <f t="shared" ref="N33" si="21">M33+N26</f>
        <v>-48667669</v>
      </c>
      <c r="O33" s="2"/>
      <c r="P33" s="2"/>
    </row>
    <row r="34" spans="1:16" ht="16.5" customHeight="1" x14ac:dyDescent="0.25">
      <c r="A34" s="8"/>
      <c r="B34" s="9" t="s">
        <v>23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"/>
      <c r="P34" s="2"/>
    </row>
    <row r="35" spans="1:16" x14ac:dyDescent="0.25">
      <c r="A35" s="3" t="s">
        <v>25</v>
      </c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"/>
      <c r="L35" s="2"/>
      <c r="M35" s="2"/>
      <c r="N35" s="2"/>
      <c r="O35" s="2"/>
      <c r="P35" s="2"/>
    </row>
    <row r="36" spans="1:16" x14ac:dyDescent="0.25">
      <c r="A36" s="3"/>
      <c r="B36" s="18" t="s">
        <v>32</v>
      </c>
      <c r="C36" s="18"/>
      <c r="D36" s="18"/>
      <c r="E36" s="18"/>
      <c r="F36" s="18"/>
      <c r="G36" s="18"/>
      <c r="H36" s="18"/>
      <c r="I36" s="18"/>
      <c r="J36" s="18"/>
      <c r="K36" s="2"/>
      <c r="L36" s="2"/>
      <c r="M36" s="2"/>
      <c r="N36" s="2"/>
      <c r="O36" s="2"/>
      <c r="P36" s="2"/>
    </row>
    <row r="37" spans="1:16" x14ac:dyDescent="0.25">
      <c r="A37" s="3"/>
      <c r="B37" s="18" t="s">
        <v>27</v>
      </c>
      <c r="C37" s="18"/>
      <c r="D37" s="18"/>
      <c r="E37" s="18"/>
      <c r="F37" s="18"/>
      <c r="G37" s="18"/>
      <c r="H37" s="18"/>
      <c r="I37" s="18"/>
      <c r="J37" s="18"/>
      <c r="K37" s="2"/>
      <c r="L37" s="2"/>
      <c r="M37" s="2"/>
      <c r="N37" s="2"/>
      <c r="O37" s="2"/>
      <c r="P37" s="2"/>
    </row>
    <row r="38" spans="1:1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D39" s="15"/>
    </row>
    <row r="40" spans="1:16" x14ac:dyDescent="0.25">
      <c r="D40" s="15"/>
    </row>
  </sheetData>
  <mergeCells count="24">
    <mergeCell ref="B37:J37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B35:J35"/>
    <mergeCell ref="B36:J36"/>
    <mergeCell ref="A11:B11"/>
    <mergeCell ref="A1:B1"/>
    <mergeCell ref="C1:I1"/>
    <mergeCell ref="A2:B2"/>
    <mergeCell ref="C2:I2"/>
    <mergeCell ref="A3:B3"/>
    <mergeCell ref="A5:B5"/>
    <mergeCell ref="A6:B6"/>
    <mergeCell ref="A7:B7"/>
    <mergeCell ref="A8:B8"/>
    <mergeCell ref="A9:B9"/>
    <mergeCell ref="A10:B10"/>
  </mergeCells>
  <phoneticPr fontId="1" type="noConversion"/>
  <conditionalFormatting sqref="C20:N20">
    <cfRule type="cellIs" dxfId="1" priority="1" operator="notEqual">
      <formula>0</formula>
    </cfRule>
  </conditionalFormatting>
  <pageMargins left="0.7" right="0.7" top="0.75" bottom="0.75" header="0.3" footer="0.3"/>
  <pageSetup paperSize="9" orientation="portrait" r:id="rId1"/>
  <ignoredErrors>
    <ignoredError sqref="D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6" sqref="F6"/>
    </sheetView>
  </sheetViews>
  <sheetFormatPr defaultRowHeight="16.5" x14ac:dyDescent="0.25"/>
  <cols>
    <col min="2" max="2" width="16" customWidth="1"/>
    <col min="3" max="10" width="16.625" customWidth="1"/>
    <col min="11" max="11" width="16.375" customWidth="1"/>
    <col min="12" max="12" width="16.5" customWidth="1"/>
    <col min="13" max="14" width="16.625" customWidth="1"/>
  </cols>
  <sheetData>
    <row r="1" spans="1:16" ht="38.25" customHeight="1" x14ac:dyDescent="0.25">
      <c r="A1" s="18"/>
      <c r="B1" s="18"/>
      <c r="C1" s="19" t="s">
        <v>28</v>
      </c>
      <c r="D1" s="19"/>
      <c r="E1" s="19"/>
      <c r="F1" s="19"/>
      <c r="G1" s="19"/>
      <c r="H1" s="19"/>
      <c r="I1" s="19"/>
      <c r="J1" s="1"/>
      <c r="K1" s="2"/>
      <c r="L1" s="2"/>
      <c r="M1" s="2"/>
      <c r="N1" s="2"/>
      <c r="O1" s="2"/>
      <c r="P1" s="2"/>
    </row>
    <row r="2" spans="1:16" x14ac:dyDescent="0.25">
      <c r="A2" s="18"/>
      <c r="B2" s="18"/>
      <c r="C2" s="20"/>
      <c r="D2" s="20"/>
      <c r="E2" s="20"/>
      <c r="F2" s="20"/>
      <c r="G2" s="20"/>
      <c r="H2" s="20"/>
      <c r="I2" s="20"/>
      <c r="J2" s="1"/>
      <c r="K2" s="2"/>
      <c r="L2" s="2"/>
      <c r="M2" s="2"/>
      <c r="N2" s="2"/>
      <c r="O2" s="2"/>
      <c r="P2" s="2"/>
    </row>
    <row r="3" spans="1:16" x14ac:dyDescent="0.25">
      <c r="A3" s="21" t="s">
        <v>30</v>
      </c>
      <c r="B3" s="2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4.75" customHeight="1" x14ac:dyDescent="0.25">
      <c r="A4" s="12"/>
      <c r="B4" s="1" t="s">
        <v>29</v>
      </c>
      <c r="C4" s="10" t="str">
        <f>簡明財務資料!C4</f>
        <v>107年1月</v>
      </c>
      <c r="D4" s="10" t="str">
        <f>簡明財務資料!D4</f>
        <v>107年2月</v>
      </c>
      <c r="E4" s="10" t="str">
        <f>簡明財務資料!E4</f>
        <v>107年3月</v>
      </c>
      <c r="F4" s="10" t="str">
        <f>簡明財務資料!F4</f>
        <v>107年4月</v>
      </c>
      <c r="G4" s="10" t="str">
        <f>簡明財務資料!G4</f>
        <v>107年5月</v>
      </c>
      <c r="H4" s="10" t="str">
        <f>簡明財務資料!H4</f>
        <v>107年6月</v>
      </c>
      <c r="I4" s="10" t="str">
        <f>簡明財務資料!I4</f>
        <v>107年7月</v>
      </c>
      <c r="J4" s="10" t="str">
        <f>簡明財務資料!J4</f>
        <v>107年8月</v>
      </c>
      <c r="K4" s="10" t="str">
        <f>簡明財務資料!K4</f>
        <v>107年9月</v>
      </c>
      <c r="L4" s="10" t="str">
        <f>簡明財務資料!L4</f>
        <v>107年10月</v>
      </c>
      <c r="M4" s="10" t="str">
        <f>簡明財務資料!M4</f>
        <v>107年11月</v>
      </c>
      <c r="N4" s="10" t="str">
        <f>簡明財務資料!N4</f>
        <v>107年12月</v>
      </c>
      <c r="O4" s="2"/>
      <c r="P4" s="2"/>
    </row>
    <row r="5" spans="1:16" ht="29.25" customHeight="1" x14ac:dyDescent="0.25">
      <c r="A5" s="22" t="s">
        <v>0</v>
      </c>
      <c r="B5" s="23"/>
      <c r="C5" s="11" t="s">
        <v>31</v>
      </c>
      <c r="D5" s="11" t="s">
        <v>31</v>
      </c>
      <c r="E5" s="11" t="s">
        <v>31</v>
      </c>
      <c r="F5" s="11" t="s">
        <v>31</v>
      </c>
      <c r="G5" s="11" t="s">
        <v>31</v>
      </c>
      <c r="H5" s="11" t="s">
        <v>31</v>
      </c>
      <c r="I5" s="11" t="s">
        <v>31</v>
      </c>
      <c r="J5" s="11" t="s">
        <v>31</v>
      </c>
      <c r="K5" s="11" t="s">
        <v>31</v>
      </c>
      <c r="L5" s="11" t="s">
        <v>31</v>
      </c>
      <c r="M5" s="11" t="s">
        <v>31</v>
      </c>
      <c r="N5" s="11" t="s">
        <v>31</v>
      </c>
      <c r="O5" s="2"/>
      <c r="P5" s="2"/>
    </row>
    <row r="6" spans="1:16" x14ac:dyDescent="0.25">
      <c r="A6" s="16" t="s">
        <v>1</v>
      </c>
      <c r="B6" s="17"/>
      <c r="C6" s="13">
        <f>簡明財務資料!C6/1000</f>
        <v>126829.624</v>
      </c>
      <c r="D6" s="13">
        <f>簡明財務資料!D6/1000</f>
        <v>115633.44100000001</v>
      </c>
      <c r="E6" s="13">
        <f>簡明財務資料!E6/1000</f>
        <v>110895.43399999999</v>
      </c>
      <c r="F6" s="13">
        <f>簡明財務資料!F6/1000</f>
        <v>105313.274</v>
      </c>
      <c r="G6" s="13">
        <f>簡明財務資料!G6/1000</f>
        <v>101009.69</v>
      </c>
      <c r="H6" s="13">
        <f>簡明財務資料!H6/1000</f>
        <v>113628.31299999999</v>
      </c>
      <c r="I6" s="13">
        <f>簡明財務資料!I6/1000</f>
        <v>118309.83100000001</v>
      </c>
      <c r="J6" s="13">
        <f>簡明財務資料!J6/1000</f>
        <v>114038.497</v>
      </c>
      <c r="K6" s="13">
        <f>簡明財務資料!K6/1000</f>
        <v>106376.216</v>
      </c>
      <c r="L6" s="13">
        <f>簡明財務資料!L6/1000</f>
        <v>94983.388000000006</v>
      </c>
      <c r="M6" s="13">
        <f>簡明財務資料!M6/1000</f>
        <v>90050.918000000005</v>
      </c>
      <c r="N6" s="13">
        <f>簡明財務資料!N6/1000</f>
        <v>89146.241999999998</v>
      </c>
      <c r="O6" s="2"/>
      <c r="P6" s="2"/>
    </row>
    <row r="7" spans="1:16" x14ac:dyDescent="0.25">
      <c r="A7" s="16" t="s">
        <v>2</v>
      </c>
      <c r="B7" s="17"/>
      <c r="C7" s="13">
        <f>簡明財務資料!C7/1000</f>
        <v>0</v>
      </c>
      <c r="D7" s="13">
        <f>簡明財務資料!D7/1000</f>
        <v>0</v>
      </c>
      <c r="E7" s="13">
        <f>簡明財務資料!E7/1000</f>
        <v>0</v>
      </c>
      <c r="F7" s="13">
        <f>簡明財務資料!F7/1000</f>
        <v>0</v>
      </c>
      <c r="G7" s="13">
        <f>簡明財務資料!G7/1000</f>
        <v>0</v>
      </c>
      <c r="H7" s="13">
        <f>簡明財務資料!H7/1000</f>
        <v>0</v>
      </c>
      <c r="I7" s="13">
        <f>簡明財務資料!I7/1000</f>
        <v>0</v>
      </c>
      <c r="J7" s="13">
        <f>簡明財務資料!J7/1000</f>
        <v>0</v>
      </c>
      <c r="K7" s="13">
        <f>簡明財務資料!K7/1000</f>
        <v>0</v>
      </c>
      <c r="L7" s="13">
        <f>簡明財務資料!L7/1000</f>
        <v>0</v>
      </c>
      <c r="M7" s="13">
        <f>簡明財務資料!M7/1000</f>
        <v>0</v>
      </c>
      <c r="N7" s="13">
        <f>簡明財務資料!N7/1000</f>
        <v>0</v>
      </c>
      <c r="O7" s="2"/>
      <c r="P7" s="2"/>
    </row>
    <row r="8" spans="1:16" x14ac:dyDescent="0.25">
      <c r="A8" s="16" t="s">
        <v>3</v>
      </c>
      <c r="B8" s="17"/>
      <c r="C8" s="13">
        <f>簡明財務資料!C8/1000</f>
        <v>5951.3490000000002</v>
      </c>
      <c r="D8" s="13">
        <f>簡明財務資料!D8/1000</f>
        <v>5569.3190000000004</v>
      </c>
      <c r="E8" s="13">
        <f>簡明財務資料!E8/1000</f>
        <v>5187.2889999999998</v>
      </c>
      <c r="F8" s="13">
        <f>簡明財務資料!F8/1000</f>
        <v>4805.259</v>
      </c>
      <c r="G8" s="13">
        <f>簡明財務資料!G8/1000</f>
        <v>4423.2290000000003</v>
      </c>
      <c r="H8" s="13">
        <f>簡明財務資料!H8/1000</f>
        <v>4041.1990000000001</v>
      </c>
      <c r="I8" s="13">
        <f>簡明財務資料!I8/1000</f>
        <v>3659.1689999999999</v>
      </c>
      <c r="J8" s="13">
        <f>簡明財務資料!J8/1000</f>
        <v>3277.1669999999999</v>
      </c>
      <c r="K8" s="13">
        <f>簡明財務資料!K8/1000</f>
        <v>2916.9949999999999</v>
      </c>
      <c r="L8" s="13">
        <f>簡明財務資料!L8/1000</f>
        <v>2556.8229999999999</v>
      </c>
      <c r="M8" s="13">
        <f>簡明財務資料!M8/1000</f>
        <v>2196.6509999999998</v>
      </c>
      <c r="N8" s="13">
        <f>簡明財務資料!N8/1000</f>
        <v>1836.479</v>
      </c>
      <c r="O8" s="2"/>
      <c r="P8" s="2"/>
    </row>
    <row r="9" spans="1:16" x14ac:dyDescent="0.25">
      <c r="A9" s="16" t="s">
        <v>4</v>
      </c>
      <c r="B9" s="17"/>
      <c r="C9" s="13">
        <f>簡明財務資料!C9/1000</f>
        <v>0</v>
      </c>
      <c r="D9" s="13">
        <f>簡明財務資料!D9/1000</f>
        <v>0</v>
      </c>
      <c r="E9" s="13">
        <f>簡明財務資料!E9/1000</f>
        <v>0</v>
      </c>
      <c r="F9" s="13">
        <f>簡明財務資料!F9/1000</f>
        <v>0</v>
      </c>
      <c r="G9" s="13">
        <f>簡明財務資料!G9/1000</f>
        <v>0</v>
      </c>
      <c r="H9" s="13">
        <f>簡明財務資料!H9/1000</f>
        <v>0</v>
      </c>
      <c r="I9" s="13">
        <f>簡明財務資料!I9/1000</f>
        <v>0</v>
      </c>
      <c r="J9" s="13">
        <f>簡明財務資料!J9/1000</f>
        <v>0</v>
      </c>
      <c r="K9" s="13">
        <f>簡明財務資料!K9/1000</f>
        <v>0</v>
      </c>
      <c r="L9" s="13">
        <f>簡明財務資料!L9/1000</f>
        <v>0</v>
      </c>
      <c r="M9" s="13">
        <f>簡明財務資料!M9/1000</f>
        <v>0</v>
      </c>
      <c r="N9" s="13">
        <f>簡明財務資料!N9/1000</f>
        <v>0</v>
      </c>
      <c r="O9" s="2"/>
      <c r="P9" s="2"/>
    </row>
    <row r="10" spans="1:16" x14ac:dyDescent="0.25">
      <c r="A10" s="16" t="s">
        <v>5</v>
      </c>
      <c r="B10" s="17"/>
      <c r="C10" s="13">
        <f>簡明財務資料!C10/1000</f>
        <v>0</v>
      </c>
      <c r="D10" s="13">
        <f>簡明財務資料!D10/1000</f>
        <v>0</v>
      </c>
      <c r="E10" s="13">
        <f>簡明財務資料!E10/1000</f>
        <v>0</v>
      </c>
      <c r="F10" s="13">
        <f>簡明財務資料!F10/1000</f>
        <v>0</v>
      </c>
      <c r="G10" s="13">
        <f>簡明財務資料!G10/1000</f>
        <v>0</v>
      </c>
      <c r="H10" s="13">
        <f>簡明財務資料!H10/1000</f>
        <v>0</v>
      </c>
      <c r="I10" s="13">
        <f>簡明財務資料!I10/1000</f>
        <v>0</v>
      </c>
      <c r="J10" s="13">
        <f>簡明財務資料!J10/1000</f>
        <v>0</v>
      </c>
      <c r="K10" s="13">
        <f>簡明財務資料!K10/1000</f>
        <v>0</v>
      </c>
      <c r="L10" s="13">
        <f>簡明財務資料!L10/1000</f>
        <v>0</v>
      </c>
      <c r="M10" s="13">
        <f>簡明財務資料!M10/1000</f>
        <v>0</v>
      </c>
      <c r="N10" s="13">
        <f>簡明財務資料!N10/1000</f>
        <v>0</v>
      </c>
      <c r="O10" s="2"/>
      <c r="P10" s="2"/>
    </row>
    <row r="11" spans="1:16" x14ac:dyDescent="0.25">
      <c r="A11" s="16" t="s">
        <v>6</v>
      </c>
      <c r="B11" s="17"/>
      <c r="C11" s="13">
        <f>簡明財務資料!C11/1000</f>
        <v>41670.097000000002</v>
      </c>
      <c r="D11" s="13">
        <f>簡明財務資料!D11/1000</f>
        <v>41670.097000000002</v>
      </c>
      <c r="E11" s="13">
        <f>簡明財務資料!E11/1000</f>
        <v>41670.097000000002</v>
      </c>
      <c r="F11" s="13">
        <f>簡明財務資料!F11/1000</f>
        <v>41670.097000000002</v>
      </c>
      <c r="G11" s="13">
        <f>簡明財務資料!G11/1000</f>
        <v>41670.097000000002</v>
      </c>
      <c r="H11" s="13">
        <f>簡明財務資料!H11/1000</f>
        <v>41670.097000000002</v>
      </c>
      <c r="I11" s="13">
        <f>簡明財務資料!I11/1000</f>
        <v>41670.097000000002</v>
      </c>
      <c r="J11" s="13">
        <f>簡明財務資料!J11/1000</f>
        <v>41670.097000000002</v>
      </c>
      <c r="K11" s="13">
        <f>簡明財務資料!K11/1000</f>
        <v>41670.097000000002</v>
      </c>
      <c r="L11" s="13">
        <f>簡明財務資料!L11/1000</f>
        <v>41670.097000000002</v>
      </c>
      <c r="M11" s="13">
        <f>簡明財務資料!M11/1000</f>
        <v>41670.097000000002</v>
      </c>
      <c r="N11" s="13">
        <f>簡明財務資料!N11/1000</f>
        <v>41670.097000000002</v>
      </c>
      <c r="O11" s="2"/>
      <c r="P11" s="2"/>
    </row>
    <row r="12" spans="1:16" x14ac:dyDescent="0.25">
      <c r="A12" s="16" t="s">
        <v>7</v>
      </c>
      <c r="B12" s="17"/>
      <c r="C12" s="13">
        <f>簡明財務資料!C12/1000</f>
        <v>174451.07</v>
      </c>
      <c r="D12" s="13">
        <f>簡明財務資料!D12/1000</f>
        <v>162872.85699999999</v>
      </c>
      <c r="E12" s="13">
        <f>簡明財務資料!E12/1000</f>
        <v>157752.82</v>
      </c>
      <c r="F12" s="13">
        <f>簡明財務資料!F12/1000</f>
        <v>151788.63</v>
      </c>
      <c r="G12" s="13">
        <f>簡明財務資料!G12/1000</f>
        <v>147103.016</v>
      </c>
      <c r="H12" s="13">
        <f>簡明財務資料!H12/1000</f>
        <v>159339.609</v>
      </c>
      <c r="I12" s="13">
        <f>簡明財務資料!I12/1000</f>
        <v>163639.09700000001</v>
      </c>
      <c r="J12" s="13">
        <f>簡明財務資料!J12/1000</f>
        <v>158985.761</v>
      </c>
      <c r="K12" s="13">
        <f>簡明財務資料!K12/1000</f>
        <v>150963.30799999999</v>
      </c>
      <c r="L12" s="13">
        <f>簡明財務資料!L12/1000</f>
        <v>139210.30799999999</v>
      </c>
      <c r="M12" s="13">
        <f>簡明財務資料!M12/1000</f>
        <v>133917.666</v>
      </c>
      <c r="N12" s="13">
        <f>簡明財務資料!N12/1000</f>
        <v>132652.818</v>
      </c>
      <c r="O12" s="2"/>
      <c r="P12" s="2"/>
    </row>
    <row r="13" spans="1:16" x14ac:dyDescent="0.25">
      <c r="A13" s="16" t="s">
        <v>8</v>
      </c>
      <c r="B13" s="17"/>
      <c r="C13" s="13">
        <f>簡明財務資料!C13/1000</f>
        <v>9678.0249999999996</v>
      </c>
      <c r="D13" s="13">
        <f>簡明財務資料!D13/1000</f>
        <v>4201.1040000000003</v>
      </c>
      <c r="E13" s="13">
        <f>簡明財務資料!E13/1000</f>
        <v>5508.3310000000001</v>
      </c>
      <c r="F13" s="13">
        <f>簡明財務資料!F13/1000</f>
        <v>4609.5249999999996</v>
      </c>
      <c r="G13" s="13">
        <f>簡明財務資料!G13/1000</f>
        <v>4752.6419999999998</v>
      </c>
      <c r="H13" s="13">
        <f>簡明財務資料!H13/1000</f>
        <v>7182.2569999999996</v>
      </c>
      <c r="I13" s="13">
        <f>簡明財務資料!I13/1000</f>
        <v>3966.8040000000001</v>
      </c>
      <c r="J13" s="13">
        <f>簡明財務資料!J13/1000</f>
        <v>3996.4430000000002</v>
      </c>
      <c r="K13" s="13">
        <f>簡明財務資料!K13/1000</f>
        <v>5282.4070000000002</v>
      </c>
      <c r="L13" s="13">
        <f>簡明財務資料!L13/1000</f>
        <v>5467.9009999999998</v>
      </c>
      <c r="M13" s="13">
        <f>簡明財務資料!M13/1000</f>
        <v>4428.4070000000002</v>
      </c>
      <c r="N13" s="13">
        <f>簡明財務資料!N13/1000</f>
        <v>5808.35</v>
      </c>
      <c r="O13" s="2"/>
      <c r="P13" s="2"/>
    </row>
    <row r="14" spans="1:16" x14ac:dyDescent="0.25">
      <c r="A14" s="16" t="s">
        <v>9</v>
      </c>
      <c r="B14" s="17"/>
      <c r="C14" s="13">
        <f>簡明財務資料!C14/1000</f>
        <v>0</v>
      </c>
      <c r="D14" s="13">
        <f>簡明財務資料!D14/1000</f>
        <v>0</v>
      </c>
      <c r="E14" s="13">
        <f>簡明財務資料!E14/1000</f>
        <v>0</v>
      </c>
      <c r="F14" s="13">
        <f>簡明財務資料!F14/1000</f>
        <v>0</v>
      </c>
      <c r="G14" s="13">
        <f>簡明財務資料!G14/1000</f>
        <v>0</v>
      </c>
      <c r="H14" s="13">
        <f>簡明財務資料!H14/1000</f>
        <v>0</v>
      </c>
      <c r="I14" s="13">
        <f>簡明財務資料!I14/1000</f>
        <v>0</v>
      </c>
      <c r="J14" s="13">
        <f>簡明財務資料!J14/1000</f>
        <v>0</v>
      </c>
      <c r="K14" s="13">
        <f>簡明財務資料!K14/1000</f>
        <v>0</v>
      </c>
      <c r="L14" s="13">
        <f>簡明財務資料!L14/1000</f>
        <v>0</v>
      </c>
      <c r="M14" s="13">
        <f>簡明財務資料!M14/1000</f>
        <v>0</v>
      </c>
      <c r="N14" s="13">
        <f>簡明財務資料!N14/1000</f>
        <v>0</v>
      </c>
      <c r="O14" s="2"/>
      <c r="P14" s="2"/>
    </row>
    <row r="15" spans="1:16" x14ac:dyDescent="0.25">
      <c r="A15" s="16" t="s">
        <v>10</v>
      </c>
      <c r="B15" s="17"/>
      <c r="C15" s="13">
        <f>簡明財務資料!C15/1000</f>
        <v>0</v>
      </c>
      <c r="D15" s="13">
        <f>簡明財務資料!D15/1000</f>
        <v>0</v>
      </c>
      <c r="E15" s="13">
        <f>簡明財務資料!E15/1000</f>
        <v>0</v>
      </c>
      <c r="F15" s="13">
        <f>簡明財務資料!F15/1000</f>
        <v>0</v>
      </c>
      <c r="G15" s="13">
        <f>簡明財務資料!G15/1000</f>
        <v>0</v>
      </c>
      <c r="H15" s="13">
        <f>簡明財務資料!H15/1000</f>
        <v>0</v>
      </c>
      <c r="I15" s="13">
        <f>簡明財務資料!I15/1000</f>
        <v>0</v>
      </c>
      <c r="J15" s="13">
        <f>簡明財務資料!J15/1000</f>
        <v>0</v>
      </c>
      <c r="K15" s="13">
        <f>簡明財務資料!K15/1000</f>
        <v>0</v>
      </c>
      <c r="L15" s="13">
        <f>簡明財務資料!L15/1000</f>
        <v>0</v>
      </c>
      <c r="M15" s="13">
        <f>簡明財務資料!M15/1000</f>
        <v>0</v>
      </c>
      <c r="N15" s="13">
        <f>簡明財務資料!N15/1000</f>
        <v>0</v>
      </c>
      <c r="O15" s="2"/>
      <c r="P15" s="2"/>
    </row>
    <row r="16" spans="1:16" x14ac:dyDescent="0.25">
      <c r="A16" s="16" t="s">
        <v>11</v>
      </c>
      <c r="B16" s="17"/>
      <c r="C16" s="13">
        <f>簡明財務資料!C16/1000</f>
        <v>0</v>
      </c>
      <c r="D16" s="13">
        <f>簡明財務資料!D16/1000</f>
        <v>0</v>
      </c>
      <c r="E16" s="13">
        <f>簡明財務資料!E16/1000</f>
        <v>0</v>
      </c>
      <c r="F16" s="13">
        <f>簡明財務資料!F16/1000</f>
        <v>0</v>
      </c>
      <c r="G16" s="13">
        <f>簡明財務資料!G16/1000</f>
        <v>0</v>
      </c>
      <c r="H16" s="13">
        <f>簡明財務資料!H16/1000</f>
        <v>0</v>
      </c>
      <c r="I16" s="13">
        <f>簡明財務資料!I16/1000</f>
        <v>0</v>
      </c>
      <c r="J16" s="13">
        <f>簡明財務資料!J16/1000</f>
        <v>0</v>
      </c>
      <c r="K16" s="13">
        <f>簡明財務資料!K16/1000</f>
        <v>0</v>
      </c>
      <c r="L16" s="13">
        <f>簡明財務資料!L16/1000</f>
        <v>0</v>
      </c>
      <c r="M16" s="13">
        <f>簡明財務資料!M16/1000</f>
        <v>0</v>
      </c>
      <c r="N16" s="13">
        <f>簡明財務資料!N16/1000</f>
        <v>0</v>
      </c>
      <c r="O16" s="2"/>
      <c r="P16" s="2"/>
    </row>
    <row r="17" spans="1:16" x14ac:dyDescent="0.25">
      <c r="A17" s="16" t="s">
        <v>12</v>
      </c>
      <c r="B17" s="17"/>
      <c r="C17" s="13">
        <f>簡明財務資料!C17/1000</f>
        <v>9678.0249999999996</v>
      </c>
      <c r="D17" s="13">
        <f>簡明財務資料!D17/1000</f>
        <v>4201.1040000000003</v>
      </c>
      <c r="E17" s="13">
        <f>簡明財務資料!E17/1000</f>
        <v>5508.3310000000001</v>
      </c>
      <c r="F17" s="13">
        <f>簡明財務資料!F17/1000</f>
        <v>4609.5249999999996</v>
      </c>
      <c r="G17" s="13">
        <f>簡明財務資料!G17/1000</f>
        <v>4752.6419999999998</v>
      </c>
      <c r="H17" s="13">
        <f>簡明財務資料!H17/1000</f>
        <v>7182.2569999999996</v>
      </c>
      <c r="I17" s="13">
        <f>簡明財務資料!I17/1000</f>
        <v>3966.8040000000001</v>
      </c>
      <c r="J17" s="13">
        <f>簡明財務資料!J17/1000</f>
        <v>3996.4430000000002</v>
      </c>
      <c r="K17" s="13">
        <f>簡明財務資料!K17/1000</f>
        <v>5282.4070000000002</v>
      </c>
      <c r="L17" s="13">
        <f>簡明財務資料!L17/1000</f>
        <v>5467.9009999999998</v>
      </c>
      <c r="M17" s="13">
        <f>簡明財務資料!M17/1000</f>
        <v>4428.4070000000002</v>
      </c>
      <c r="N17" s="13">
        <f>簡明財務資料!N17/1000</f>
        <v>5808.35</v>
      </c>
      <c r="O17" s="2"/>
      <c r="P17" s="2"/>
    </row>
    <row r="18" spans="1:16" x14ac:dyDescent="0.25">
      <c r="A18" s="16" t="s">
        <v>13</v>
      </c>
      <c r="B18" s="17"/>
      <c r="C18" s="13">
        <f>簡明財務資料!C18/1000</f>
        <v>500000</v>
      </c>
      <c r="D18" s="13">
        <f>簡明財務資料!D18/1000</f>
        <v>500000</v>
      </c>
      <c r="E18" s="13">
        <f>簡明財務資料!E18/1000</f>
        <v>500000</v>
      </c>
      <c r="F18" s="13">
        <f>簡明財務資料!F18/1000</f>
        <v>500000</v>
      </c>
      <c r="G18" s="13">
        <f>簡明財務資料!G18/1000</f>
        <v>500000</v>
      </c>
      <c r="H18" s="13">
        <f>簡明財務資料!H18/1000</f>
        <v>500000</v>
      </c>
      <c r="I18" s="13">
        <f>簡明財務資料!I18/1000</f>
        <v>500000</v>
      </c>
      <c r="J18" s="13">
        <f>簡明財務資料!J18/1000</f>
        <v>500000</v>
      </c>
      <c r="K18" s="13">
        <f>簡明財務資料!K18/1000</f>
        <v>500000</v>
      </c>
      <c r="L18" s="13">
        <f>簡明財務資料!L18/1000</f>
        <v>500000</v>
      </c>
      <c r="M18" s="13">
        <f>簡明財務資料!M18/1000</f>
        <v>500000</v>
      </c>
      <c r="N18" s="13">
        <f>簡明財務資料!N18/1000</f>
        <v>500000</v>
      </c>
      <c r="O18" s="2"/>
      <c r="P18" s="2"/>
    </row>
    <row r="19" spans="1:16" x14ac:dyDescent="0.25">
      <c r="A19" s="24" t="s">
        <v>14</v>
      </c>
      <c r="B19" s="25"/>
      <c r="C19" s="13">
        <f>簡明財務資料!C19/1000</f>
        <v>164773.04500000001</v>
      </c>
      <c r="D19" s="13">
        <f>簡明財務資料!D19/1000</f>
        <v>158671.753</v>
      </c>
      <c r="E19" s="13">
        <f>簡明財務資料!E19/1000</f>
        <v>152244.489</v>
      </c>
      <c r="F19" s="13">
        <f>簡明財務資料!F19/1000</f>
        <v>147179.10500000001</v>
      </c>
      <c r="G19" s="13">
        <f>簡明財務資料!G19/1000</f>
        <v>142350.37400000001</v>
      </c>
      <c r="H19" s="13">
        <f>簡明財務資料!H19/1000</f>
        <v>152157.35200000001</v>
      </c>
      <c r="I19" s="13">
        <f>簡明財務資料!I19/1000</f>
        <v>159672.29300000001</v>
      </c>
      <c r="J19" s="13">
        <f>簡明財務資料!J19/1000</f>
        <v>154989.318</v>
      </c>
      <c r="K19" s="13">
        <f>簡明財務資料!K19/1000</f>
        <v>145680.90100000001</v>
      </c>
      <c r="L19" s="13">
        <f>簡明財務資料!L19/1000</f>
        <v>133742.40700000001</v>
      </c>
      <c r="M19" s="13">
        <f>簡明財務資料!M19/1000</f>
        <v>129489.25900000001</v>
      </c>
      <c r="N19" s="13">
        <f>簡明財務資料!N19/1000</f>
        <v>126844.46799999999</v>
      </c>
      <c r="O19" s="2"/>
      <c r="P19" s="2"/>
    </row>
    <row r="20" spans="1:16" ht="27.75" customHeight="1" x14ac:dyDescent="0.25">
      <c r="A20" s="26" t="s">
        <v>15</v>
      </c>
      <c r="B20" s="26"/>
      <c r="C20" s="14">
        <f>C12-C17-C19</f>
        <v>0</v>
      </c>
      <c r="D20" s="14">
        <f t="shared" ref="D20:N20" si="0">D12-D17-D19</f>
        <v>0</v>
      </c>
      <c r="E20" s="14">
        <f>E12-E17-E19</f>
        <v>0</v>
      </c>
      <c r="F20" s="14">
        <f t="shared" si="0"/>
        <v>0</v>
      </c>
      <c r="G20" s="14">
        <f t="shared" si="0"/>
        <v>0</v>
      </c>
      <c r="H20" s="14">
        <f t="shared" si="0"/>
        <v>0</v>
      </c>
      <c r="I20" s="14">
        <f t="shared" si="0"/>
        <v>0</v>
      </c>
      <c r="J20" s="14">
        <f t="shared" si="0"/>
        <v>0</v>
      </c>
      <c r="K20" s="14">
        <f t="shared" si="0"/>
        <v>0</v>
      </c>
      <c r="L20" s="14">
        <f t="shared" si="0"/>
        <v>0</v>
      </c>
      <c r="M20" s="14">
        <f t="shared" si="0"/>
        <v>0</v>
      </c>
      <c r="N20" s="14">
        <f t="shared" si="0"/>
        <v>0</v>
      </c>
      <c r="O20" s="2"/>
      <c r="P20" s="2"/>
    </row>
    <row r="21" spans="1:16" x14ac:dyDescent="0.25">
      <c r="A21" s="4" t="s">
        <v>16</v>
      </c>
      <c r="B21" s="5" t="s">
        <v>17</v>
      </c>
      <c r="C21" s="13">
        <f>簡明財務資料!C21/1000</f>
        <v>0</v>
      </c>
      <c r="D21" s="13">
        <f>簡明財務資料!D21/1000</f>
        <v>0</v>
      </c>
      <c r="E21" s="13">
        <f>簡明財務資料!E21/1000</f>
        <v>0</v>
      </c>
      <c r="F21" s="13">
        <f>簡明財務資料!F21/1000</f>
        <v>0</v>
      </c>
      <c r="G21" s="13">
        <f>簡明財務資料!G21/1000</f>
        <v>0</v>
      </c>
      <c r="H21" s="13">
        <f>簡明財務資料!H21/1000</f>
        <v>16903</v>
      </c>
      <c r="I21" s="13">
        <f>簡明財務資料!I21/1000</f>
        <v>12655.25</v>
      </c>
      <c r="J21" s="13">
        <f>簡明財務資料!J21/1000</f>
        <v>908.26700000000005</v>
      </c>
      <c r="K21" s="13">
        <f>簡明財務資料!K21/1000</f>
        <v>-3575</v>
      </c>
      <c r="L21" s="13">
        <f>簡明財務資料!L21/1000</f>
        <v>-6305</v>
      </c>
      <c r="M21" s="13">
        <f>簡明財務資料!M21/1000</f>
        <v>-845</v>
      </c>
      <c r="N21" s="13">
        <f>簡明財務資料!N21/1000</f>
        <v>3217.5</v>
      </c>
      <c r="O21" s="2"/>
      <c r="P21" s="2"/>
    </row>
    <row r="22" spans="1:16" ht="16.5" customHeight="1" x14ac:dyDescent="0.25">
      <c r="A22" s="6"/>
      <c r="B22" s="7" t="s">
        <v>18</v>
      </c>
      <c r="C22" s="13">
        <f>簡明財務資料!C22/1000</f>
        <v>10757.557000000001</v>
      </c>
      <c r="D22" s="13">
        <f>簡明財務資料!D22/1000</f>
        <v>6116.5709999999999</v>
      </c>
      <c r="E22" s="13">
        <f>簡明財務資料!E22/1000</f>
        <v>6441.7839999999997</v>
      </c>
      <c r="F22" s="13">
        <f>簡明財務資料!F22/1000</f>
        <v>5079.9040000000005</v>
      </c>
      <c r="G22" s="13">
        <f>簡明財務資料!G22/1000</f>
        <v>4840.3630000000003</v>
      </c>
      <c r="H22" s="13">
        <f>簡明財務資料!H22/1000</f>
        <v>7116.93</v>
      </c>
      <c r="I22" s="13">
        <f>簡明財務資料!I22/1000</f>
        <v>5151.4960000000001</v>
      </c>
      <c r="J22" s="13">
        <f>簡明財務資料!J22/1000</f>
        <v>5602.4290000000001</v>
      </c>
      <c r="K22" s="13">
        <f>簡明財務資料!K22/1000</f>
        <v>5745.2190000000001</v>
      </c>
      <c r="L22" s="13">
        <f>簡明財務資料!L22/1000</f>
        <v>5644.6809999999996</v>
      </c>
      <c r="M22" s="13">
        <f>簡明財務資料!M22/1000</f>
        <v>3390.9609999999998</v>
      </c>
      <c r="N22" s="13">
        <f>簡明財務資料!N22/1000</f>
        <v>5877.5230000000001</v>
      </c>
      <c r="O22" s="2"/>
      <c r="P22" s="2"/>
    </row>
    <row r="23" spans="1:16" ht="16.5" customHeight="1" x14ac:dyDescent="0.25">
      <c r="A23" s="6"/>
      <c r="B23" s="7" t="s">
        <v>19</v>
      </c>
      <c r="C23" s="13">
        <f>簡明財務資料!C23/1000</f>
        <v>-10757.557000000001</v>
      </c>
      <c r="D23" s="13">
        <f>簡明財務資料!D23/1000</f>
        <v>-6116.5709999999999</v>
      </c>
      <c r="E23" s="13">
        <f>簡明財務資料!E23/1000</f>
        <v>-6441.7839999999997</v>
      </c>
      <c r="F23" s="13">
        <f>簡明財務資料!F23/1000</f>
        <v>-5079.9040000000005</v>
      </c>
      <c r="G23" s="13">
        <f>簡明財務資料!G23/1000</f>
        <v>-4840.3630000000003</v>
      </c>
      <c r="H23" s="13">
        <f>簡明財務資料!H23/1000</f>
        <v>9786.07</v>
      </c>
      <c r="I23" s="13">
        <f>簡明財務資料!I23/1000</f>
        <v>7503.7539999999999</v>
      </c>
      <c r="J23" s="13">
        <f>簡明財務資料!J23/1000</f>
        <v>-4694.1620000000003</v>
      </c>
      <c r="K23" s="13">
        <f>簡明財務資料!K23/1000</f>
        <v>-9320.2189999999991</v>
      </c>
      <c r="L23" s="13">
        <f>簡明財務資料!L23/1000</f>
        <v>-11949.681</v>
      </c>
      <c r="M23" s="13">
        <f>簡明財務資料!M23/1000</f>
        <v>-4235.9610000000002</v>
      </c>
      <c r="N23" s="13">
        <f>簡明財務資料!N23/1000</f>
        <v>-2660.0230000000001</v>
      </c>
      <c r="O23" s="2"/>
      <c r="P23" s="2"/>
    </row>
    <row r="24" spans="1:16" ht="16.5" customHeight="1" x14ac:dyDescent="0.25">
      <c r="A24" s="6"/>
      <c r="B24" s="7" t="s">
        <v>20</v>
      </c>
      <c r="C24" s="13">
        <f>簡明財務資料!C24/1000</f>
        <v>18.465</v>
      </c>
      <c r="D24" s="13">
        <f>簡明財務資料!D24/1000</f>
        <v>15.279</v>
      </c>
      <c r="E24" s="13">
        <f>簡明財務資料!E24/1000</f>
        <v>14.52</v>
      </c>
      <c r="F24" s="13">
        <f>簡明財務資料!F24/1000</f>
        <v>14.52</v>
      </c>
      <c r="G24" s="13">
        <f>簡明財務資料!G24/1000</f>
        <v>11.632</v>
      </c>
      <c r="H24" s="13">
        <f>簡明財務資料!H24/1000</f>
        <v>20.908000000000001</v>
      </c>
      <c r="I24" s="13">
        <f>簡明財務資料!I24/1000</f>
        <v>11.186999999999999</v>
      </c>
      <c r="J24" s="13">
        <f>簡明財務資料!J24/1000</f>
        <v>11.186999999999999</v>
      </c>
      <c r="K24" s="13">
        <f>簡明財務資料!K24/1000</f>
        <v>11.802</v>
      </c>
      <c r="L24" s="13">
        <f>簡明財務資料!L24/1000</f>
        <v>11.186999999999999</v>
      </c>
      <c r="M24" s="13">
        <f>簡明財務資料!M24/1000</f>
        <v>-17.187000000000001</v>
      </c>
      <c r="N24" s="13">
        <f>簡明財務資料!N24/1000</f>
        <v>15.231999999999999</v>
      </c>
      <c r="O24" s="2"/>
      <c r="P24" s="2"/>
    </row>
    <row r="25" spans="1:16" ht="16.5" customHeight="1" x14ac:dyDescent="0.25">
      <c r="A25" s="6"/>
      <c r="B25" s="7" t="s">
        <v>21</v>
      </c>
      <c r="C25" s="13">
        <f>簡明財務資料!C25/1000</f>
        <v>-10739.092000000001</v>
      </c>
      <c r="D25" s="13">
        <f>簡明財務資料!D25/1000</f>
        <v>-6101.2920000000004</v>
      </c>
      <c r="E25" s="13">
        <f>簡明財務資料!E25/1000</f>
        <v>-6427.2640000000001</v>
      </c>
      <c r="F25" s="13">
        <f>簡明財務資料!F25/1000</f>
        <v>-5065.384</v>
      </c>
      <c r="G25" s="13">
        <f>簡明財務資料!G25/1000</f>
        <v>-4828.7309999999998</v>
      </c>
      <c r="H25" s="13">
        <f>簡明財務資料!H25/1000</f>
        <v>9806.9779999999992</v>
      </c>
      <c r="I25" s="13">
        <f>簡明財務資料!I25/1000</f>
        <v>7514.9409999999998</v>
      </c>
      <c r="J25" s="13">
        <f>簡明財務資料!J25/1000</f>
        <v>-4682.9750000000004</v>
      </c>
      <c r="K25" s="13">
        <f>簡明財務資料!K25/1000</f>
        <v>-9308.4169999999995</v>
      </c>
      <c r="L25" s="13">
        <f>簡明財務資料!L25/1000</f>
        <v>-11938.494000000001</v>
      </c>
      <c r="M25" s="13">
        <f>簡明財務資料!M25/1000</f>
        <v>-4253.1480000000001</v>
      </c>
      <c r="N25" s="13">
        <f>簡明財務資料!N25/1000</f>
        <v>-2644.7910000000002</v>
      </c>
      <c r="O25" s="2"/>
      <c r="P25" s="2"/>
    </row>
    <row r="26" spans="1:16" ht="16.5" customHeight="1" x14ac:dyDescent="0.25">
      <c r="A26" s="6"/>
      <c r="B26" s="7" t="s">
        <v>22</v>
      </c>
      <c r="C26" s="13">
        <f>簡明財務資料!C26/1000</f>
        <v>-10739.092000000001</v>
      </c>
      <c r="D26" s="13">
        <f>簡明財務資料!D26/1000</f>
        <v>-6101.2920000000004</v>
      </c>
      <c r="E26" s="13">
        <f>簡明財務資料!E26/1000</f>
        <v>-6427.2640000000001</v>
      </c>
      <c r="F26" s="13">
        <f>簡明財務資料!F26/1000</f>
        <v>-5065.384</v>
      </c>
      <c r="G26" s="13">
        <f>簡明財務資料!G26/1000</f>
        <v>-4828.7309999999998</v>
      </c>
      <c r="H26" s="13">
        <f>簡明財務資料!H26/1000</f>
        <v>9806.9779999999992</v>
      </c>
      <c r="I26" s="13">
        <f>簡明財務資料!I26/1000</f>
        <v>7514.9409999999998</v>
      </c>
      <c r="J26" s="13">
        <f>簡明財務資料!J26/1000</f>
        <v>-4682.9750000000004</v>
      </c>
      <c r="K26" s="13">
        <f>簡明財務資料!K26/1000</f>
        <v>-9308.4169999999995</v>
      </c>
      <c r="L26" s="13">
        <f>簡明財務資料!L26/1000</f>
        <v>-11938.494000000001</v>
      </c>
      <c r="M26" s="13">
        <f>簡明財務資料!M26/1000</f>
        <v>-4253.1480000000001</v>
      </c>
      <c r="N26" s="13">
        <f>簡明財務資料!N26/1000</f>
        <v>-2644.7910000000002</v>
      </c>
      <c r="O26" s="2"/>
      <c r="P26" s="2"/>
    </row>
    <row r="27" spans="1:16" ht="16.5" customHeight="1" x14ac:dyDescent="0.25">
      <c r="A27" s="6"/>
      <c r="B27" s="7" t="s">
        <v>23</v>
      </c>
      <c r="C27" s="13">
        <f>簡明財務資料!C27/1000</f>
        <v>0</v>
      </c>
      <c r="D27" s="13">
        <f>簡明財務資料!D27/1000</f>
        <v>0</v>
      </c>
      <c r="E27" s="13">
        <f>簡明財務資料!E27/1000</f>
        <v>0</v>
      </c>
      <c r="F27" s="13">
        <f>簡明財務資料!F27/1000</f>
        <v>0</v>
      </c>
      <c r="G27" s="13">
        <f>簡明財務資料!G27/1000</f>
        <v>0</v>
      </c>
      <c r="H27" s="13">
        <f>簡明財務資料!H27/1000</f>
        <v>0</v>
      </c>
      <c r="I27" s="13">
        <f>簡明財務資料!I27/1000</f>
        <v>0</v>
      </c>
      <c r="J27" s="13">
        <f>簡明財務資料!J27/1000</f>
        <v>0</v>
      </c>
      <c r="K27" s="13">
        <f>簡明財務資料!K27/1000</f>
        <v>0</v>
      </c>
      <c r="L27" s="13">
        <f>簡明財務資料!L27/1000</f>
        <v>0</v>
      </c>
      <c r="M27" s="13">
        <f>簡明財務資料!M27/1000</f>
        <v>0</v>
      </c>
      <c r="N27" s="13">
        <f>簡明財務資料!N27/1000</f>
        <v>0</v>
      </c>
      <c r="O27" s="2"/>
      <c r="P27" s="2"/>
    </row>
    <row r="28" spans="1:16" x14ac:dyDescent="0.25">
      <c r="A28" s="6" t="s">
        <v>24</v>
      </c>
      <c r="B28" s="7" t="s">
        <v>17</v>
      </c>
      <c r="C28" s="13">
        <f>簡明財務資料!C28/1000</f>
        <v>0</v>
      </c>
      <c r="D28" s="13">
        <f>簡明財務資料!D28/1000</f>
        <v>0</v>
      </c>
      <c r="E28" s="13">
        <f>簡明財務資料!E28/1000</f>
        <v>0</v>
      </c>
      <c r="F28" s="13">
        <f>簡明財務資料!F28/1000</f>
        <v>0</v>
      </c>
      <c r="G28" s="13">
        <f>簡明財務資料!G28/1000</f>
        <v>0</v>
      </c>
      <c r="H28" s="13">
        <f>簡明財務資料!H28/1000</f>
        <v>16903</v>
      </c>
      <c r="I28" s="13">
        <f>簡明財務資料!I28/1000</f>
        <v>29558.25</v>
      </c>
      <c r="J28" s="13">
        <f>簡明財務資料!J28/1000</f>
        <v>30466.517</v>
      </c>
      <c r="K28" s="13">
        <f>簡明財務資料!K28/1000</f>
        <v>26891.517</v>
      </c>
      <c r="L28" s="13">
        <f>簡明財務資料!L28/1000</f>
        <v>20586.517</v>
      </c>
      <c r="M28" s="13">
        <f>簡明財務資料!M28/1000</f>
        <v>19741.517</v>
      </c>
      <c r="N28" s="13">
        <f>簡明財務資料!N28/1000</f>
        <v>22959.017</v>
      </c>
      <c r="O28" s="2"/>
      <c r="P28" s="2"/>
    </row>
    <row r="29" spans="1:16" ht="16.5" customHeight="1" x14ac:dyDescent="0.25">
      <c r="A29" s="6"/>
      <c r="B29" s="7" t="s">
        <v>18</v>
      </c>
      <c r="C29" s="13">
        <f>簡明財務資料!C29/1000</f>
        <v>10757.557000000001</v>
      </c>
      <c r="D29" s="13">
        <f>簡明財務資料!D29/1000</f>
        <v>16874.128000000001</v>
      </c>
      <c r="E29" s="13">
        <f>簡明財務資料!E29/1000</f>
        <v>23315.912</v>
      </c>
      <c r="F29" s="13">
        <f>簡明財務資料!F29/1000</f>
        <v>28395.815999999999</v>
      </c>
      <c r="G29" s="13">
        <f>簡明財務資料!G29/1000</f>
        <v>33236.178999999996</v>
      </c>
      <c r="H29" s="13">
        <f>簡明財務資料!H29/1000</f>
        <v>40353.108999999997</v>
      </c>
      <c r="I29" s="13">
        <f>簡明財務資料!I29/1000</f>
        <v>45504.605000000003</v>
      </c>
      <c r="J29" s="13">
        <f>簡明財務資料!J29/1000</f>
        <v>51107.034</v>
      </c>
      <c r="K29" s="13">
        <f>簡明財務資料!K29/1000</f>
        <v>56852.252999999997</v>
      </c>
      <c r="L29" s="13">
        <f>簡明財務資料!L29/1000</f>
        <v>62496.934000000001</v>
      </c>
      <c r="M29" s="13">
        <f>簡明財務資料!M29/1000</f>
        <v>65887.895000000004</v>
      </c>
      <c r="N29" s="13">
        <f>簡明財務資料!N29/1000</f>
        <v>71765.418000000005</v>
      </c>
      <c r="O29" s="2"/>
      <c r="P29" s="2"/>
    </row>
    <row r="30" spans="1:16" ht="16.5" customHeight="1" x14ac:dyDescent="0.25">
      <c r="A30" s="6"/>
      <c r="B30" s="7" t="s">
        <v>19</v>
      </c>
      <c r="C30" s="13">
        <f>簡明財務資料!C30/1000</f>
        <v>-10757.557000000001</v>
      </c>
      <c r="D30" s="13">
        <f>簡明財務資料!D30/1000</f>
        <v>-16874.128000000001</v>
      </c>
      <c r="E30" s="13">
        <f>簡明財務資料!E30/1000</f>
        <v>-23315.912</v>
      </c>
      <c r="F30" s="13">
        <f>簡明財務資料!F30/1000</f>
        <v>-28395.815999999999</v>
      </c>
      <c r="G30" s="13">
        <f>簡明財務資料!G30/1000</f>
        <v>-33236.178999999996</v>
      </c>
      <c r="H30" s="13">
        <f>簡明財務資料!H30/1000</f>
        <v>-23450.109</v>
      </c>
      <c r="I30" s="13">
        <f>簡明財務資料!I30/1000</f>
        <v>-15946.355</v>
      </c>
      <c r="J30" s="13">
        <f>簡明財務資料!J30/1000</f>
        <v>-20640.517</v>
      </c>
      <c r="K30" s="13">
        <f>簡明財務資料!K30/1000</f>
        <v>-29960.736000000001</v>
      </c>
      <c r="L30" s="13">
        <f>簡明財務資料!L30/1000</f>
        <v>-41910.417000000001</v>
      </c>
      <c r="M30" s="13">
        <f>簡明財務資料!M30/1000</f>
        <v>-46146.377999999997</v>
      </c>
      <c r="N30" s="13">
        <f>簡明財務資料!N30/1000</f>
        <v>-48806.400999999998</v>
      </c>
      <c r="O30" s="2"/>
      <c r="P30" s="2"/>
    </row>
    <row r="31" spans="1:16" ht="16.5" customHeight="1" x14ac:dyDescent="0.25">
      <c r="A31" s="6"/>
      <c r="B31" s="7" t="s">
        <v>20</v>
      </c>
      <c r="C31" s="13">
        <f>簡明財務資料!C31/1000</f>
        <v>18.465</v>
      </c>
      <c r="D31" s="13">
        <f>簡明財務資料!D31/1000</f>
        <v>33.744</v>
      </c>
      <c r="E31" s="13">
        <f>簡明財務資料!E31/1000</f>
        <v>48.264000000000003</v>
      </c>
      <c r="F31" s="13">
        <f>簡明財務資料!F31/1000</f>
        <v>62.783999999999999</v>
      </c>
      <c r="G31" s="13">
        <f>簡明財務資料!G31/1000</f>
        <v>74.415999999999997</v>
      </c>
      <c r="H31" s="13">
        <f>簡明財務資料!H31/1000</f>
        <v>95.323999999999998</v>
      </c>
      <c r="I31" s="13">
        <f>簡明財務資料!I31/1000</f>
        <v>106.511</v>
      </c>
      <c r="J31" s="13">
        <f>簡明財務資料!J31/1000</f>
        <v>117.69799999999999</v>
      </c>
      <c r="K31" s="13">
        <f>簡明財務資料!K31/1000</f>
        <v>129.5</v>
      </c>
      <c r="L31" s="13">
        <f>簡明財務資料!L31/1000</f>
        <v>140.68700000000001</v>
      </c>
      <c r="M31" s="13">
        <f>簡明財務資料!M31/1000</f>
        <v>123.5</v>
      </c>
      <c r="N31" s="13">
        <f>簡明財務資料!N31/1000</f>
        <v>138.732</v>
      </c>
      <c r="O31" s="2"/>
      <c r="P31" s="2"/>
    </row>
    <row r="32" spans="1:16" ht="16.5" customHeight="1" x14ac:dyDescent="0.25">
      <c r="A32" s="6"/>
      <c r="B32" s="7" t="s">
        <v>21</v>
      </c>
      <c r="C32" s="13">
        <f>簡明財務資料!C32/1000</f>
        <v>-10739.092000000001</v>
      </c>
      <c r="D32" s="13">
        <f>簡明財務資料!D32/1000</f>
        <v>-16840.383999999998</v>
      </c>
      <c r="E32" s="13">
        <f>簡明財務資料!E32/1000</f>
        <v>-23267.648000000001</v>
      </c>
      <c r="F32" s="13">
        <f>簡明財務資料!F32/1000</f>
        <v>-28333.031999999999</v>
      </c>
      <c r="G32" s="13">
        <f>簡明財務資料!G32/1000</f>
        <v>-33161.762999999999</v>
      </c>
      <c r="H32" s="13">
        <f>簡明財務資料!H32/1000</f>
        <v>-23354.785</v>
      </c>
      <c r="I32" s="13">
        <f>簡明財務資料!I32/1000</f>
        <v>-15839.843999999999</v>
      </c>
      <c r="J32" s="13">
        <f>簡明財務資料!J32/1000</f>
        <v>-20522.819</v>
      </c>
      <c r="K32" s="13">
        <f>簡明財務資料!K32/1000</f>
        <v>-29831.236000000001</v>
      </c>
      <c r="L32" s="13">
        <f>簡明財務資料!L32/1000</f>
        <v>-41769.730000000003</v>
      </c>
      <c r="M32" s="13">
        <f>簡明財務資料!M32/1000</f>
        <v>-46022.877999999997</v>
      </c>
      <c r="N32" s="13">
        <f>簡明財務資料!N32/1000</f>
        <v>-48667.669000000002</v>
      </c>
      <c r="O32" s="2"/>
      <c r="P32" s="2"/>
    </row>
    <row r="33" spans="1:16" ht="16.5" customHeight="1" x14ac:dyDescent="0.25">
      <c r="A33" s="6"/>
      <c r="B33" s="7" t="s">
        <v>22</v>
      </c>
      <c r="C33" s="13">
        <f>簡明財務資料!C33/1000</f>
        <v>-10739.092000000001</v>
      </c>
      <c r="D33" s="13">
        <f>簡明財務資料!D33/1000</f>
        <v>-16840.383999999998</v>
      </c>
      <c r="E33" s="13">
        <f>簡明財務資料!E33/1000</f>
        <v>-23267.648000000001</v>
      </c>
      <c r="F33" s="13">
        <f>簡明財務資料!F33/1000</f>
        <v>-28333.031999999999</v>
      </c>
      <c r="G33" s="13">
        <f>簡明財務資料!G33/1000</f>
        <v>-33161.762999999999</v>
      </c>
      <c r="H33" s="13">
        <f>簡明財務資料!H33/1000</f>
        <v>-23354.785</v>
      </c>
      <c r="I33" s="13">
        <f>簡明財務資料!I33/1000</f>
        <v>-15839.843999999999</v>
      </c>
      <c r="J33" s="13">
        <f>簡明財務資料!J33/1000</f>
        <v>-20522.819</v>
      </c>
      <c r="K33" s="13">
        <f>簡明財務資料!K33/1000</f>
        <v>-29831.236000000001</v>
      </c>
      <c r="L33" s="13">
        <f>簡明財務資料!L33/1000</f>
        <v>-41769.730000000003</v>
      </c>
      <c r="M33" s="13">
        <f>簡明財務資料!M33/1000</f>
        <v>-46022.877999999997</v>
      </c>
      <c r="N33" s="13">
        <f>簡明財務資料!N33/1000</f>
        <v>-48667.669000000002</v>
      </c>
      <c r="O33" s="2"/>
      <c r="P33" s="2"/>
    </row>
    <row r="34" spans="1:16" ht="16.5" customHeight="1" x14ac:dyDescent="0.25">
      <c r="A34" s="8"/>
      <c r="B34" s="9" t="s">
        <v>23</v>
      </c>
      <c r="C34" s="13">
        <f>簡明財務資料!C34/1000</f>
        <v>0</v>
      </c>
      <c r="D34" s="13">
        <f>簡明財務資料!D34/1000</f>
        <v>0</v>
      </c>
      <c r="E34" s="13">
        <f>簡明財務資料!E34/1000</f>
        <v>0</v>
      </c>
      <c r="F34" s="13">
        <f>簡明財務資料!F34/1000</f>
        <v>0</v>
      </c>
      <c r="G34" s="13">
        <f>簡明財務資料!G34/1000</f>
        <v>0</v>
      </c>
      <c r="H34" s="13">
        <f>簡明財務資料!H34/1000</f>
        <v>0</v>
      </c>
      <c r="I34" s="13">
        <f>簡明財務資料!I34/1000</f>
        <v>0</v>
      </c>
      <c r="J34" s="13">
        <f>簡明財務資料!J34/1000</f>
        <v>0</v>
      </c>
      <c r="K34" s="13">
        <f>簡明財務資料!K34/1000</f>
        <v>0</v>
      </c>
      <c r="L34" s="13">
        <f>簡明財務資料!L34/1000</f>
        <v>0</v>
      </c>
      <c r="M34" s="13">
        <f>簡明財務資料!M34/1000</f>
        <v>0</v>
      </c>
      <c r="N34" s="13">
        <f>簡明財務資料!N34/1000</f>
        <v>0</v>
      </c>
      <c r="O34" s="2"/>
      <c r="P34" s="2"/>
    </row>
    <row r="35" spans="1:16" x14ac:dyDescent="0.25">
      <c r="A35" s="12" t="s">
        <v>25</v>
      </c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"/>
      <c r="L35" s="2"/>
      <c r="M35" s="2"/>
      <c r="N35" s="2"/>
      <c r="O35" s="2"/>
      <c r="P35" s="2"/>
    </row>
    <row r="36" spans="1:16" x14ac:dyDescent="0.25">
      <c r="A36" s="12"/>
      <c r="B36" s="18" t="s">
        <v>32</v>
      </c>
      <c r="C36" s="18"/>
      <c r="D36" s="18"/>
      <c r="E36" s="18"/>
      <c r="F36" s="18"/>
      <c r="G36" s="18"/>
      <c r="H36" s="18"/>
      <c r="I36" s="18"/>
      <c r="J36" s="18"/>
      <c r="K36" s="2"/>
      <c r="L36" s="2"/>
      <c r="M36" s="2"/>
      <c r="N36" s="2"/>
      <c r="O36" s="2"/>
      <c r="P36" s="2"/>
    </row>
    <row r="37" spans="1:16" x14ac:dyDescent="0.25">
      <c r="A37" s="12"/>
      <c r="B37" s="18" t="s">
        <v>27</v>
      </c>
      <c r="C37" s="18"/>
      <c r="D37" s="18"/>
      <c r="E37" s="18"/>
      <c r="F37" s="18"/>
      <c r="G37" s="18"/>
      <c r="H37" s="18"/>
      <c r="I37" s="18"/>
      <c r="J37" s="18"/>
      <c r="K37" s="2"/>
      <c r="L37" s="2"/>
      <c r="M37" s="2"/>
      <c r="N37" s="2"/>
      <c r="O37" s="2"/>
      <c r="P37" s="2"/>
    </row>
    <row r="38" spans="1:1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D39" s="15"/>
    </row>
    <row r="40" spans="1:16" x14ac:dyDescent="0.25">
      <c r="D40" s="15"/>
    </row>
  </sheetData>
  <mergeCells count="24">
    <mergeCell ref="B37:J37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B35:J35"/>
    <mergeCell ref="B36:J36"/>
    <mergeCell ref="A11:B11"/>
    <mergeCell ref="A1:B1"/>
    <mergeCell ref="C1:I1"/>
    <mergeCell ref="A2:B2"/>
    <mergeCell ref="C2:I2"/>
    <mergeCell ref="A3:B3"/>
    <mergeCell ref="A5:B5"/>
    <mergeCell ref="A6:B6"/>
    <mergeCell ref="A7:B7"/>
    <mergeCell ref="A8:B8"/>
    <mergeCell ref="A9:B9"/>
    <mergeCell ref="A10:B10"/>
  </mergeCells>
  <phoneticPr fontId="1" type="noConversion"/>
  <conditionalFormatting sqref="C20:N20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簡明財務資料</vt:lpstr>
      <vt:lpstr>簡明財務資料(千元)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</dc:creator>
  <cp:lastModifiedBy>lulu</cp:lastModifiedBy>
  <dcterms:created xsi:type="dcterms:W3CDTF">2014-03-26T08:58:50Z</dcterms:created>
  <dcterms:modified xsi:type="dcterms:W3CDTF">2019-01-02T11:22:27Z</dcterms:modified>
</cp:coreProperties>
</file>