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-3證券公司\5.富蘭德林證券股份有限公司\05.公開申報資料\201712月報表\"/>
    </mc:Choice>
  </mc:AlternateContent>
  <bookViews>
    <workbookView xWindow="0" yWindow="0" windowWidth="17970" windowHeight="5580" xr2:uid="{00000000-000D-0000-FFFF-FFFF00000000}"/>
  </bookViews>
  <sheets>
    <sheet name="簡明財務資料" sheetId="1" r:id="rId1"/>
    <sheet name="簡明財務資料(千元)" sheetId="4" r:id="rId2"/>
    <sheet name="Sheet2" sheetId="2" r:id="rId3"/>
    <sheet name="Sheet3" sheetId="3" r:id="rId4"/>
  </sheets>
  <calcPr calcId="171027"/>
</workbook>
</file>

<file path=xl/calcChain.xml><?xml version="1.0" encoding="utf-8"?>
<calcChain xmlns="http://schemas.openxmlformats.org/spreadsheetml/2006/main">
  <c r="N17" i="1" l="1"/>
  <c r="L17" i="1" l="1"/>
  <c r="I26" i="1" l="1"/>
  <c r="E33" i="1" l="1"/>
  <c r="D4" i="4" l="1"/>
  <c r="E4" i="4"/>
  <c r="F4" i="4"/>
  <c r="G4" i="4"/>
  <c r="H4" i="4"/>
  <c r="I4" i="4"/>
  <c r="J4" i="4"/>
  <c r="K4" i="4"/>
  <c r="L4" i="4"/>
  <c r="M4" i="4"/>
  <c r="N4" i="4"/>
  <c r="C4" i="4"/>
  <c r="K12" i="1" l="1"/>
  <c r="C28" i="1" l="1"/>
  <c r="D23" i="1"/>
  <c r="D25" i="1" s="1"/>
  <c r="E23" i="1"/>
  <c r="E25" i="1" s="1"/>
  <c r="E26" i="1" s="1"/>
  <c r="F23" i="1"/>
  <c r="F25" i="1" s="1"/>
  <c r="F26" i="1" s="1"/>
  <c r="F33" i="1" s="1"/>
  <c r="G23" i="1"/>
  <c r="H23" i="1"/>
  <c r="I23" i="1"/>
  <c r="J23" i="1"/>
  <c r="J25" i="1" s="1"/>
  <c r="K23" i="1"/>
  <c r="L23" i="1"/>
  <c r="M23" i="1"/>
  <c r="N23" i="1"/>
  <c r="C23" i="1"/>
  <c r="C25" i="1" s="1"/>
  <c r="G25" i="1" l="1"/>
  <c r="G26" i="1" s="1"/>
  <c r="G33" i="1" s="1"/>
  <c r="H33" i="1" s="1"/>
  <c r="I33" i="1" s="1"/>
  <c r="J33" i="1" s="1"/>
  <c r="K33" i="1" s="1"/>
  <c r="L33" i="1" s="1"/>
  <c r="M33" i="1" s="1"/>
  <c r="N33" i="1" s="1"/>
  <c r="H25" i="1"/>
  <c r="I25" i="1"/>
  <c r="K25" i="1"/>
  <c r="L25" i="1"/>
  <c r="M25" i="1"/>
  <c r="N25" i="1"/>
  <c r="E17" i="1"/>
  <c r="F17" i="1"/>
  <c r="G17" i="1"/>
  <c r="H17" i="1"/>
  <c r="I17" i="1"/>
  <c r="J17" i="1"/>
  <c r="K17" i="1"/>
  <c r="K20" i="1" s="1"/>
  <c r="M17" i="1"/>
  <c r="E12" i="1"/>
  <c r="F12" i="1"/>
  <c r="G12" i="1"/>
  <c r="H12" i="1"/>
  <c r="I12" i="1"/>
  <c r="J12" i="1"/>
  <c r="L12" i="1"/>
  <c r="M12" i="1"/>
  <c r="N12" i="1"/>
  <c r="G20" i="1" l="1"/>
  <c r="F20" i="1"/>
  <c r="N20" i="1"/>
  <c r="M20" i="1"/>
  <c r="L20" i="1"/>
  <c r="J20" i="1"/>
  <c r="I20" i="1"/>
  <c r="H20" i="1"/>
  <c r="E20" i="1"/>
  <c r="C31" i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C29" i="1"/>
  <c r="D29" i="1" s="1"/>
  <c r="E29" i="1" s="1"/>
  <c r="F29" i="1" l="1"/>
  <c r="G29" i="1" s="1"/>
  <c r="H29" i="1" s="1"/>
  <c r="I29" i="1" s="1"/>
  <c r="C30" i="1"/>
  <c r="K19" i="4"/>
  <c r="J29" i="1" l="1"/>
  <c r="L19" i="4"/>
  <c r="K29" i="1" l="1"/>
  <c r="N19" i="4"/>
  <c r="M19" i="4"/>
  <c r="L29" i="1" l="1"/>
  <c r="N34" i="4"/>
  <c r="M34" i="4"/>
  <c r="L34" i="4"/>
  <c r="K34" i="4"/>
  <c r="J34" i="4"/>
  <c r="I34" i="4"/>
  <c r="H34" i="4"/>
  <c r="G34" i="4"/>
  <c r="F34" i="4"/>
  <c r="N31" i="4"/>
  <c r="M31" i="4"/>
  <c r="L31" i="4"/>
  <c r="K31" i="4"/>
  <c r="J31" i="4"/>
  <c r="I31" i="4"/>
  <c r="H31" i="4"/>
  <c r="G31" i="4"/>
  <c r="F31" i="4"/>
  <c r="N27" i="4"/>
  <c r="M27" i="4"/>
  <c r="L27" i="4"/>
  <c r="K27" i="4"/>
  <c r="J27" i="4"/>
  <c r="I27" i="4"/>
  <c r="H27" i="4"/>
  <c r="G27" i="4"/>
  <c r="F27" i="4"/>
  <c r="N26" i="4"/>
  <c r="M26" i="4"/>
  <c r="L26" i="4"/>
  <c r="K26" i="4"/>
  <c r="J26" i="4"/>
  <c r="I26" i="4"/>
  <c r="H26" i="4"/>
  <c r="F26" i="4"/>
  <c r="N24" i="4"/>
  <c r="M24" i="4"/>
  <c r="L24" i="4"/>
  <c r="K24" i="4"/>
  <c r="J24" i="4"/>
  <c r="I24" i="4"/>
  <c r="H24" i="4"/>
  <c r="G24" i="4"/>
  <c r="F24" i="4"/>
  <c r="N22" i="4"/>
  <c r="M22" i="4"/>
  <c r="L22" i="4"/>
  <c r="K22" i="4"/>
  <c r="J22" i="4"/>
  <c r="I22" i="4"/>
  <c r="H22" i="4"/>
  <c r="G22" i="4"/>
  <c r="F22" i="4"/>
  <c r="N21" i="4"/>
  <c r="M21" i="4"/>
  <c r="L21" i="4"/>
  <c r="K21" i="4"/>
  <c r="J21" i="4"/>
  <c r="I21" i="4"/>
  <c r="H21" i="4"/>
  <c r="G21" i="4"/>
  <c r="F21" i="4"/>
  <c r="J19" i="4"/>
  <c r="I19" i="4"/>
  <c r="H19" i="4"/>
  <c r="G19" i="4"/>
  <c r="F19" i="4"/>
  <c r="N18" i="4"/>
  <c r="M18" i="4"/>
  <c r="L18" i="4"/>
  <c r="K18" i="4"/>
  <c r="J18" i="4"/>
  <c r="I18" i="4"/>
  <c r="H18" i="4"/>
  <c r="G18" i="4"/>
  <c r="F18" i="4"/>
  <c r="N16" i="4"/>
  <c r="M16" i="4"/>
  <c r="L16" i="4"/>
  <c r="K16" i="4"/>
  <c r="J16" i="4"/>
  <c r="I16" i="4"/>
  <c r="H16" i="4"/>
  <c r="G16" i="4"/>
  <c r="F16" i="4"/>
  <c r="N15" i="4"/>
  <c r="M15" i="4"/>
  <c r="L15" i="4"/>
  <c r="K15" i="4"/>
  <c r="J15" i="4"/>
  <c r="I15" i="4"/>
  <c r="H15" i="4"/>
  <c r="G15" i="4"/>
  <c r="F15" i="4"/>
  <c r="N14" i="4"/>
  <c r="M14" i="4"/>
  <c r="L14" i="4"/>
  <c r="K14" i="4"/>
  <c r="J14" i="4"/>
  <c r="I14" i="4"/>
  <c r="H14" i="4"/>
  <c r="G14" i="4"/>
  <c r="F14" i="4"/>
  <c r="N13" i="4"/>
  <c r="M13" i="4"/>
  <c r="L13" i="4"/>
  <c r="K13" i="4"/>
  <c r="J13" i="4"/>
  <c r="I13" i="4"/>
  <c r="H13" i="4"/>
  <c r="G13" i="4"/>
  <c r="F13" i="4"/>
  <c r="N11" i="4"/>
  <c r="M11" i="4"/>
  <c r="L11" i="4"/>
  <c r="K11" i="4"/>
  <c r="J11" i="4"/>
  <c r="I11" i="4"/>
  <c r="H11" i="4"/>
  <c r="G11" i="4"/>
  <c r="F11" i="4"/>
  <c r="N10" i="4"/>
  <c r="M10" i="4"/>
  <c r="L10" i="4"/>
  <c r="K10" i="4"/>
  <c r="J10" i="4"/>
  <c r="I10" i="4"/>
  <c r="H10" i="4"/>
  <c r="G10" i="4"/>
  <c r="F10" i="4"/>
  <c r="N9" i="4"/>
  <c r="M9" i="4"/>
  <c r="L9" i="4"/>
  <c r="K9" i="4"/>
  <c r="J9" i="4"/>
  <c r="I9" i="4"/>
  <c r="H9" i="4"/>
  <c r="G9" i="4"/>
  <c r="F9" i="4"/>
  <c r="N8" i="4"/>
  <c r="M8" i="4"/>
  <c r="L8" i="4"/>
  <c r="K8" i="4"/>
  <c r="J8" i="4"/>
  <c r="I8" i="4"/>
  <c r="H8" i="4"/>
  <c r="G8" i="4"/>
  <c r="F8" i="4"/>
  <c r="N7" i="4"/>
  <c r="M7" i="4"/>
  <c r="L7" i="4"/>
  <c r="K7" i="4"/>
  <c r="J7" i="4"/>
  <c r="I7" i="4"/>
  <c r="H7" i="4"/>
  <c r="G7" i="4"/>
  <c r="F7" i="4"/>
  <c r="N6" i="4"/>
  <c r="M6" i="4"/>
  <c r="L6" i="4"/>
  <c r="K6" i="4"/>
  <c r="J6" i="4"/>
  <c r="I6" i="4"/>
  <c r="H6" i="4"/>
  <c r="G6" i="4"/>
  <c r="F6" i="4"/>
  <c r="E34" i="4"/>
  <c r="D34" i="4"/>
  <c r="C34" i="4"/>
  <c r="E31" i="4"/>
  <c r="C31" i="4"/>
  <c r="C29" i="4"/>
  <c r="C28" i="4"/>
  <c r="E27" i="4"/>
  <c r="D27" i="4"/>
  <c r="C27" i="4"/>
  <c r="E26" i="4"/>
  <c r="D26" i="4"/>
  <c r="E24" i="4"/>
  <c r="D24" i="4"/>
  <c r="C24" i="4"/>
  <c r="E22" i="4"/>
  <c r="D22" i="4"/>
  <c r="C22" i="4"/>
  <c r="E21" i="4"/>
  <c r="D21" i="4"/>
  <c r="C21" i="4"/>
  <c r="E19" i="4"/>
  <c r="D19" i="4"/>
  <c r="C19" i="4"/>
  <c r="E18" i="4"/>
  <c r="D18" i="4"/>
  <c r="C18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17" i="4"/>
  <c r="C32" i="1"/>
  <c r="D31" i="4"/>
  <c r="D28" i="1"/>
  <c r="F25" i="4"/>
  <c r="G23" i="4"/>
  <c r="H23" i="4"/>
  <c r="I23" i="4"/>
  <c r="J23" i="4"/>
  <c r="K25" i="4"/>
  <c r="L23" i="4"/>
  <c r="M23" i="4"/>
  <c r="N23" i="4"/>
  <c r="H25" i="4"/>
  <c r="E23" i="4"/>
  <c r="G12" i="4"/>
  <c r="I12" i="4"/>
  <c r="K12" i="4"/>
  <c r="L12" i="4"/>
  <c r="N12" i="4"/>
  <c r="F17" i="4"/>
  <c r="G17" i="4"/>
  <c r="H17" i="4"/>
  <c r="I17" i="4"/>
  <c r="J17" i="4"/>
  <c r="K17" i="4"/>
  <c r="L17" i="4"/>
  <c r="M17" i="4"/>
  <c r="N17" i="4"/>
  <c r="D17" i="1"/>
  <c r="D17" i="4" s="1"/>
  <c r="D12" i="1"/>
  <c r="D23" i="4"/>
  <c r="D25" i="4"/>
  <c r="C17" i="1"/>
  <c r="C17" i="4" s="1"/>
  <c r="C12" i="1"/>
  <c r="C12" i="4" s="1"/>
  <c r="D28" i="4" l="1"/>
  <c r="E28" i="1"/>
  <c r="M29" i="1"/>
  <c r="D20" i="1"/>
  <c r="D29" i="4"/>
  <c r="D30" i="1"/>
  <c r="D30" i="4" s="1"/>
  <c r="J25" i="4"/>
  <c r="C20" i="4"/>
  <c r="N25" i="4"/>
  <c r="K23" i="4"/>
  <c r="E20" i="4"/>
  <c r="N20" i="4"/>
  <c r="C25" i="4"/>
  <c r="C26" i="4"/>
  <c r="C33" i="1"/>
  <c r="C32" i="4"/>
  <c r="K20" i="4"/>
  <c r="D12" i="4"/>
  <c r="D20" i="4" s="1"/>
  <c r="M12" i="4"/>
  <c r="M20" i="4" s="1"/>
  <c r="L20" i="4"/>
  <c r="M25" i="4"/>
  <c r="C20" i="1"/>
  <c r="C23" i="4"/>
  <c r="L25" i="4"/>
  <c r="C30" i="4"/>
  <c r="E25" i="4"/>
  <c r="J12" i="4"/>
  <c r="J20" i="4" s="1"/>
  <c r="F23" i="4"/>
  <c r="I25" i="4"/>
  <c r="I20" i="4"/>
  <c r="H12" i="4"/>
  <c r="H20" i="4" s="1"/>
  <c r="G25" i="4"/>
  <c r="G26" i="4"/>
  <c r="G20" i="4"/>
  <c r="F12" i="4"/>
  <c r="F20" i="4" s="1"/>
  <c r="F28" i="1" l="1"/>
  <c r="E30" i="1"/>
  <c r="E32" i="1" s="1"/>
  <c r="E28" i="4"/>
  <c r="N29" i="1"/>
  <c r="E29" i="4"/>
  <c r="D32" i="1"/>
  <c r="D32" i="4" s="1"/>
  <c r="C33" i="4"/>
  <c r="D33" i="1"/>
  <c r="G28" i="1" l="1"/>
  <c r="F30" i="1"/>
  <c r="F32" i="1" s="1"/>
  <c r="F28" i="4"/>
  <c r="E30" i="4"/>
  <c r="E32" i="4"/>
  <c r="F29" i="4"/>
  <c r="D33" i="4"/>
  <c r="H28" i="1" l="1"/>
  <c r="G30" i="1"/>
  <c r="G32" i="1" s="1"/>
  <c r="G28" i="4"/>
  <c r="F30" i="4"/>
  <c r="F32" i="4"/>
  <c r="G29" i="4"/>
  <c r="E33" i="4"/>
  <c r="I28" i="1" l="1"/>
  <c r="H30" i="1"/>
  <c r="H32" i="1" s="1"/>
  <c r="H28" i="4"/>
  <c r="G32" i="4"/>
  <c r="G30" i="4"/>
  <c r="H29" i="4"/>
  <c r="F33" i="4"/>
  <c r="J28" i="1" l="1"/>
  <c r="I30" i="1"/>
  <c r="I32" i="1" s="1"/>
  <c r="I28" i="4"/>
  <c r="H32" i="4"/>
  <c r="H30" i="4"/>
  <c r="I29" i="4"/>
  <c r="G33" i="4"/>
  <c r="K28" i="1" l="1"/>
  <c r="J30" i="1"/>
  <c r="J32" i="1" s="1"/>
  <c r="J28" i="4"/>
  <c r="I32" i="4"/>
  <c r="I30" i="4"/>
  <c r="J29" i="4"/>
  <c r="H33" i="4"/>
  <c r="L28" i="1" l="1"/>
  <c r="K28" i="4"/>
  <c r="K30" i="1"/>
  <c r="K32" i="1" s="1"/>
  <c r="K29" i="4"/>
  <c r="J30" i="4"/>
  <c r="J32" i="4"/>
  <c r="I33" i="4"/>
  <c r="M28" i="1" l="1"/>
  <c r="L28" i="4"/>
  <c r="L30" i="1"/>
  <c r="L32" i="1" s="1"/>
  <c r="K32" i="4"/>
  <c r="K30" i="4"/>
  <c r="L29" i="4"/>
  <c r="J33" i="4"/>
  <c r="N28" i="1" l="1"/>
  <c r="M28" i="4"/>
  <c r="M30" i="1"/>
  <c r="M32" i="1" s="1"/>
  <c r="M29" i="4"/>
  <c r="L32" i="4"/>
  <c r="L30" i="4"/>
  <c r="K33" i="4"/>
  <c r="N28" i="4" l="1"/>
  <c r="N30" i="1"/>
  <c r="N32" i="1" s="1"/>
  <c r="M30" i="4"/>
  <c r="M32" i="4"/>
  <c r="N29" i="4"/>
  <c r="L33" i="4"/>
  <c r="N30" i="4" l="1"/>
  <c r="N32" i="4"/>
  <c r="N33" i="4"/>
  <c r="M33" i="4"/>
</calcChain>
</file>

<file path=xl/sharedStrings.xml><?xml version="1.0" encoding="utf-8"?>
<sst xmlns="http://schemas.openxmlformats.org/spreadsheetml/2006/main" count="114" uniqueCount="46">
  <si>
    <t>證券商名稱及代號</t>
  </si>
  <si>
    <t>流 動 資 產</t>
  </si>
  <si>
    <t>非流動金融資產及採用權益法之投資</t>
  </si>
  <si>
    <t>不 動 產 及 設 備</t>
  </si>
  <si>
    <t>投 資 性 不 動 產</t>
  </si>
  <si>
    <t>無 形 資 產</t>
  </si>
  <si>
    <t>其他非流動資產</t>
  </si>
  <si>
    <t>資 產 合 計</t>
  </si>
  <si>
    <t>流 動 負 債</t>
  </si>
  <si>
    <t>應 付 公 司 債</t>
  </si>
  <si>
    <t>長 期 借 款</t>
  </si>
  <si>
    <t>其他非流動負債</t>
  </si>
  <si>
    <t>負 債 合 計</t>
  </si>
  <si>
    <t>資 本</t>
  </si>
  <si>
    <t>業 主 權 益</t>
  </si>
  <si>
    <t>二. 簡明綜合損益表</t>
  </si>
  <si>
    <t>本月</t>
  </si>
  <si>
    <t>收 益</t>
  </si>
  <si>
    <t>支出及費用</t>
  </si>
  <si>
    <t>營 業 利 益</t>
  </si>
  <si>
    <t>營業外損益</t>
  </si>
  <si>
    <t>稅 前 淨 利</t>
  </si>
  <si>
    <t>稅 後 淨 利</t>
  </si>
  <si>
    <t>其他綜合損益</t>
  </si>
  <si>
    <t>本期</t>
  </si>
  <si>
    <t>註：</t>
  </si>
  <si>
    <t>1. 資料來源為證券商每月媒體申報之月計表，千元以下四捨五入</t>
  </si>
  <si>
    <t>3. 重大會計科目在併計收入(支出)時，將支出(收入)之負數亦計算在內</t>
  </si>
  <si>
    <t>專營證券承銷商財務資料</t>
    <phoneticPr fontId="1" type="noConversion"/>
  </si>
  <si>
    <t>單位：千元</t>
    <phoneticPr fontId="1" type="noConversion"/>
  </si>
  <si>
    <t>一. 簡明資產負債表</t>
    <phoneticPr fontId="1" type="noConversion"/>
  </si>
  <si>
    <t>0220富蘭德林</t>
    <phoneticPr fontId="1" type="noConversion"/>
  </si>
  <si>
    <t>2. 本期：如2月時曆年制證券商係指103/01/01-103/02/28，非曆年制證券商依其會計制度累計</t>
    <phoneticPr fontId="1" type="noConversion"/>
  </si>
  <si>
    <t>單位：元</t>
    <phoneticPr fontId="1" type="noConversion"/>
  </si>
  <si>
    <t>106年1月</t>
    <phoneticPr fontId="1" type="noConversion"/>
  </si>
  <si>
    <t>106年2月</t>
  </si>
  <si>
    <t>106年3月</t>
  </si>
  <si>
    <t>106年4月</t>
  </si>
  <si>
    <t>106年5月</t>
  </si>
  <si>
    <t>106年6月</t>
  </si>
  <si>
    <t>106年7月</t>
  </si>
  <si>
    <t>106年8月</t>
  </si>
  <si>
    <t>106年9月</t>
  </si>
  <si>
    <t>106年10月</t>
  </si>
  <si>
    <t>106年11月</t>
  </si>
  <si>
    <t>106年12月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</si>
</sst>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);[Red]\(#,##0\)"/>
    <numFmt numFmtId="177" formatCode="#,##0_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FFFFFF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0" borderId="3" xfId="1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0" fillId="0" borderId="0" xfId="0" applyNumberFormat="1">
      <alignment vertical="center"/>
    </xf>
    <xf numFmtId="177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2">
    <dxf>
      <font>
        <color rgb="FFFF0000"/>
      </font>
      <fill>
        <patternFill>
          <bgColor rgb="FFFF6D6D"/>
        </patternFill>
      </fill>
    </dxf>
    <dxf>
      <font>
        <color rgb="FFFF0000"/>
      </font>
      <fill>
        <patternFill>
          <bgColor rgb="FFFF6D6D"/>
        </patternFill>
      </fill>
    </dxf>
  </dxfs>
  <tableStyles count="0" defaultTableStyle="TableStyleMedium9" defaultPivotStyle="PivotStyleLight16"/>
  <colors>
    <mruColors>
      <color rgb="FFFFFF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zoomScale="80" zoomScaleNormal="80" workbookViewId="0">
      <pane xSplit="2" ySplit="5" topLeftCell="C25" activePane="bottomRight" state="frozen"/>
      <selection pane="topRight" activeCell="C1" sqref="C1"/>
      <selection pane="bottomLeft" activeCell="A6" sqref="A6"/>
      <selection pane="bottomRight" activeCell="N34" sqref="N34"/>
    </sheetView>
  </sheetViews>
  <sheetFormatPr defaultRowHeight="16.5" x14ac:dyDescent="0.25"/>
  <cols>
    <col min="2" max="2" width="16" customWidth="1"/>
    <col min="3" max="10" width="16.625" customWidth="1"/>
    <col min="11" max="11" width="16.375" customWidth="1"/>
    <col min="12" max="12" width="16.5" customWidth="1"/>
    <col min="13" max="14" width="16.625" customWidth="1"/>
  </cols>
  <sheetData>
    <row r="1" spans="1:16" ht="38.25" customHeight="1" x14ac:dyDescent="0.25">
      <c r="A1" s="17"/>
      <c r="B1" s="17"/>
      <c r="C1" s="24" t="s">
        <v>28</v>
      </c>
      <c r="D1" s="24"/>
      <c r="E1" s="24"/>
      <c r="F1" s="24"/>
      <c r="G1" s="24"/>
      <c r="H1" s="24"/>
      <c r="I1" s="24"/>
      <c r="J1" s="1"/>
      <c r="K1" s="2"/>
      <c r="L1" s="2"/>
      <c r="M1" s="2"/>
      <c r="N1" s="2"/>
      <c r="O1" s="2"/>
      <c r="P1" s="2"/>
    </row>
    <row r="2" spans="1:16" x14ac:dyDescent="0.25">
      <c r="A2" s="17"/>
      <c r="B2" s="17"/>
      <c r="C2" s="25"/>
      <c r="D2" s="25"/>
      <c r="E2" s="25"/>
      <c r="F2" s="25"/>
      <c r="G2" s="25"/>
      <c r="H2" s="25"/>
      <c r="I2" s="25"/>
      <c r="J2" s="1"/>
      <c r="K2" s="2"/>
      <c r="L2" s="2"/>
      <c r="M2" s="2"/>
      <c r="N2" s="2"/>
      <c r="O2" s="2"/>
      <c r="P2" s="2"/>
    </row>
    <row r="3" spans="1:16" x14ac:dyDescent="0.25">
      <c r="A3" s="26" t="s">
        <v>30</v>
      </c>
      <c r="B3" s="2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75" customHeight="1" x14ac:dyDescent="0.25">
      <c r="A4" s="3"/>
      <c r="B4" s="1" t="s">
        <v>33</v>
      </c>
      <c r="C4" s="10" t="s">
        <v>34</v>
      </c>
      <c r="D4" s="10" t="s">
        <v>35</v>
      </c>
      <c r="E4" s="10" t="s">
        <v>36</v>
      </c>
      <c r="F4" s="10" t="s">
        <v>37</v>
      </c>
      <c r="G4" s="10" t="s">
        <v>38</v>
      </c>
      <c r="H4" s="10" t="s">
        <v>39</v>
      </c>
      <c r="I4" s="10" t="s">
        <v>40</v>
      </c>
      <c r="J4" s="10" t="s">
        <v>41</v>
      </c>
      <c r="K4" s="10" t="s">
        <v>42</v>
      </c>
      <c r="L4" s="10" t="s">
        <v>43</v>
      </c>
      <c r="M4" s="10" t="s">
        <v>44</v>
      </c>
      <c r="N4" s="10" t="s">
        <v>45</v>
      </c>
      <c r="O4" s="2"/>
      <c r="P4" s="2"/>
    </row>
    <row r="5" spans="1:16" ht="29.25" customHeight="1" x14ac:dyDescent="0.25">
      <c r="A5" s="27" t="s">
        <v>0</v>
      </c>
      <c r="B5" s="28"/>
      <c r="C5" s="11" t="s">
        <v>31</v>
      </c>
      <c r="D5" s="11" t="s">
        <v>31</v>
      </c>
      <c r="E5" s="11" t="s">
        <v>31</v>
      </c>
      <c r="F5" s="11" t="s">
        <v>31</v>
      </c>
      <c r="G5" s="11" t="s">
        <v>31</v>
      </c>
      <c r="H5" s="11" t="s">
        <v>31</v>
      </c>
      <c r="I5" s="11" t="s">
        <v>31</v>
      </c>
      <c r="J5" s="11" t="s">
        <v>31</v>
      </c>
      <c r="K5" s="11" t="s">
        <v>31</v>
      </c>
      <c r="L5" s="11" t="s">
        <v>31</v>
      </c>
      <c r="M5" s="11" t="s">
        <v>31</v>
      </c>
      <c r="N5" s="11" t="s">
        <v>31</v>
      </c>
      <c r="O5" s="2"/>
      <c r="P5" s="2"/>
    </row>
    <row r="6" spans="1:16" x14ac:dyDescent="0.25">
      <c r="A6" s="18" t="s">
        <v>1</v>
      </c>
      <c r="B6" s="19"/>
      <c r="C6" s="13">
        <v>180783048</v>
      </c>
      <c r="D6" s="13">
        <v>178295084</v>
      </c>
      <c r="E6" s="13">
        <v>173941061</v>
      </c>
      <c r="F6" s="13">
        <v>167661924</v>
      </c>
      <c r="G6" s="16">
        <v>161810844</v>
      </c>
      <c r="H6" s="13">
        <v>154494784</v>
      </c>
      <c r="I6" s="13">
        <v>146820656</v>
      </c>
      <c r="J6" s="13">
        <v>143341335</v>
      </c>
      <c r="K6" s="13">
        <v>138675791</v>
      </c>
      <c r="L6" s="13">
        <v>131710078</v>
      </c>
      <c r="M6" s="13">
        <v>124625037</v>
      </c>
      <c r="N6" s="13">
        <v>133357533</v>
      </c>
      <c r="O6" s="2"/>
      <c r="P6" s="2"/>
    </row>
    <row r="7" spans="1:16" x14ac:dyDescent="0.25">
      <c r="A7" s="18" t="s">
        <v>2</v>
      </c>
      <c r="B7" s="19"/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"/>
      <c r="P7" s="2"/>
    </row>
    <row r="8" spans="1:16" x14ac:dyDescent="0.25">
      <c r="A8" s="18" t="s">
        <v>3</v>
      </c>
      <c r="B8" s="19"/>
      <c r="C8" s="13">
        <v>9100541</v>
      </c>
      <c r="D8" s="13">
        <v>8680975</v>
      </c>
      <c r="E8" s="13">
        <v>8261421</v>
      </c>
      <c r="F8" s="13">
        <v>7841867</v>
      </c>
      <c r="G8" s="13">
        <v>7422313</v>
      </c>
      <c r="H8" s="13">
        <v>7002777</v>
      </c>
      <c r="I8" s="13">
        <v>6592901</v>
      </c>
      <c r="J8" s="13">
        <v>6183032</v>
      </c>
      <c r="K8" s="13">
        <v>5777779</v>
      </c>
      <c r="L8" s="13">
        <v>5374374</v>
      </c>
      <c r="M8" s="13">
        <v>6832102</v>
      </c>
      <c r="N8" s="13">
        <v>6391724</v>
      </c>
      <c r="O8" s="2"/>
      <c r="P8" s="2"/>
    </row>
    <row r="9" spans="1:16" x14ac:dyDescent="0.25">
      <c r="A9" s="18" t="s">
        <v>4</v>
      </c>
      <c r="B9" s="19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"/>
      <c r="P9" s="2"/>
    </row>
    <row r="10" spans="1:16" x14ac:dyDescent="0.25">
      <c r="A10" s="18" t="s">
        <v>5</v>
      </c>
      <c r="B10" s="19"/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"/>
      <c r="P10" s="2"/>
    </row>
    <row r="11" spans="1:16" x14ac:dyDescent="0.25">
      <c r="A11" s="18" t="s">
        <v>6</v>
      </c>
      <c r="B11" s="19"/>
      <c r="C11" s="13">
        <v>42604774</v>
      </c>
      <c r="D11" s="13">
        <v>42604774</v>
      </c>
      <c r="E11" s="13">
        <v>42604774</v>
      </c>
      <c r="F11" s="13">
        <v>42604774</v>
      </c>
      <c r="G11" s="13">
        <v>42604774</v>
      </c>
      <c r="H11" s="13">
        <v>42604774</v>
      </c>
      <c r="I11" s="13">
        <v>42604774</v>
      </c>
      <c r="J11" s="13">
        <v>42604774</v>
      </c>
      <c r="K11" s="13">
        <v>42604774</v>
      </c>
      <c r="L11" s="13">
        <v>42604774</v>
      </c>
      <c r="M11" s="13">
        <v>42604774</v>
      </c>
      <c r="N11" s="13">
        <v>42604774</v>
      </c>
      <c r="O11" s="2"/>
      <c r="P11" s="2"/>
    </row>
    <row r="12" spans="1:16" x14ac:dyDescent="0.25">
      <c r="A12" s="18" t="s">
        <v>7</v>
      </c>
      <c r="B12" s="19"/>
      <c r="C12" s="13">
        <f>SUM(C6:C11)</f>
        <v>232488363</v>
      </c>
      <c r="D12" s="13">
        <f>SUM(D6:D11)</f>
        <v>229580833</v>
      </c>
      <c r="E12" s="13">
        <f t="shared" ref="E12:N12" si="0">SUM(E6:E11)</f>
        <v>224807256</v>
      </c>
      <c r="F12" s="13">
        <f t="shared" si="0"/>
        <v>218108565</v>
      </c>
      <c r="G12" s="13">
        <f t="shared" si="0"/>
        <v>211837931</v>
      </c>
      <c r="H12" s="13">
        <f t="shared" si="0"/>
        <v>204102335</v>
      </c>
      <c r="I12" s="13">
        <f t="shared" si="0"/>
        <v>196018331</v>
      </c>
      <c r="J12" s="13">
        <f t="shared" si="0"/>
        <v>192129141</v>
      </c>
      <c r="K12" s="13">
        <f t="shared" si="0"/>
        <v>187058344</v>
      </c>
      <c r="L12" s="13">
        <f t="shared" si="0"/>
        <v>179689226</v>
      </c>
      <c r="M12" s="13">
        <f t="shared" si="0"/>
        <v>174061913</v>
      </c>
      <c r="N12" s="13">
        <f t="shared" si="0"/>
        <v>182354031</v>
      </c>
      <c r="O12" s="2"/>
      <c r="P12" s="2"/>
    </row>
    <row r="13" spans="1:16" x14ac:dyDescent="0.25">
      <c r="A13" s="18" t="s">
        <v>8</v>
      </c>
      <c r="B13" s="19"/>
      <c r="C13" s="13">
        <v>1316880</v>
      </c>
      <c r="D13" s="13">
        <v>3408009</v>
      </c>
      <c r="E13" s="13">
        <v>4738475</v>
      </c>
      <c r="F13" s="13">
        <v>4105304</v>
      </c>
      <c r="G13" s="13">
        <v>4710698</v>
      </c>
      <c r="H13" s="13">
        <v>5151861</v>
      </c>
      <c r="I13" s="13">
        <v>4022678</v>
      </c>
      <c r="J13" s="13">
        <v>4757555</v>
      </c>
      <c r="K13" s="13">
        <v>5044461</v>
      </c>
      <c r="L13" s="13">
        <v>3847058</v>
      </c>
      <c r="M13" s="13">
        <v>3723304</v>
      </c>
      <c r="N13" s="13">
        <v>6841894</v>
      </c>
      <c r="O13" s="2"/>
      <c r="P13" s="2"/>
    </row>
    <row r="14" spans="1:16" x14ac:dyDescent="0.25">
      <c r="A14" s="18" t="s">
        <v>9</v>
      </c>
      <c r="B14" s="19"/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"/>
      <c r="P14" s="2"/>
    </row>
    <row r="15" spans="1:16" x14ac:dyDescent="0.25">
      <c r="A15" s="18" t="s">
        <v>10</v>
      </c>
      <c r="B15" s="19"/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"/>
      <c r="P15" s="2"/>
    </row>
    <row r="16" spans="1:16" x14ac:dyDescent="0.25">
      <c r="A16" s="18" t="s">
        <v>11</v>
      </c>
      <c r="B16" s="19"/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"/>
      <c r="P16" s="2"/>
    </row>
    <row r="17" spans="1:16" x14ac:dyDescent="0.25">
      <c r="A17" s="18" t="s">
        <v>12</v>
      </c>
      <c r="B17" s="19"/>
      <c r="C17" s="13">
        <f>SUM(C13:C16)</f>
        <v>1316880</v>
      </c>
      <c r="D17" s="13">
        <f>SUM(D13:D16)</f>
        <v>3408009</v>
      </c>
      <c r="E17" s="13">
        <f t="shared" ref="E17:N17" si="1">SUM(E13:E16)</f>
        <v>4738475</v>
      </c>
      <c r="F17" s="13">
        <f t="shared" si="1"/>
        <v>4105304</v>
      </c>
      <c r="G17" s="13">
        <f t="shared" si="1"/>
        <v>4710698</v>
      </c>
      <c r="H17" s="13">
        <f t="shared" si="1"/>
        <v>5151861</v>
      </c>
      <c r="I17" s="13">
        <f t="shared" si="1"/>
        <v>4022678</v>
      </c>
      <c r="J17" s="13">
        <f t="shared" si="1"/>
        <v>4757555</v>
      </c>
      <c r="K17" s="13">
        <f t="shared" si="1"/>
        <v>5044461</v>
      </c>
      <c r="L17" s="13">
        <f>SUM(L13:L16)</f>
        <v>3847058</v>
      </c>
      <c r="M17" s="13">
        <f t="shared" si="1"/>
        <v>3723304</v>
      </c>
      <c r="N17" s="13">
        <f t="shared" si="1"/>
        <v>6841894</v>
      </c>
      <c r="O17" s="2"/>
      <c r="P17" s="2"/>
    </row>
    <row r="18" spans="1:16" x14ac:dyDescent="0.25">
      <c r="A18" s="18" t="s">
        <v>13</v>
      </c>
      <c r="B18" s="19"/>
      <c r="C18" s="13">
        <v>500000000</v>
      </c>
      <c r="D18" s="13">
        <v>500000000</v>
      </c>
      <c r="E18" s="13">
        <v>500000000</v>
      </c>
      <c r="F18" s="13">
        <v>500000000</v>
      </c>
      <c r="G18" s="13">
        <v>500000000</v>
      </c>
      <c r="H18" s="13">
        <v>500000000</v>
      </c>
      <c r="I18" s="13">
        <v>500000000</v>
      </c>
      <c r="J18" s="13">
        <v>500000000</v>
      </c>
      <c r="K18" s="13">
        <v>500000000</v>
      </c>
      <c r="L18" s="13">
        <v>500000000</v>
      </c>
      <c r="M18" s="13">
        <v>500000000</v>
      </c>
      <c r="N18" s="13">
        <v>500000000</v>
      </c>
      <c r="O18" s="2"/>
      <c r="P18" s="2"/>
    </row>
    <row r="19" spans="1:16" x14ac:dyDescent="0.25">
      <c r="A19" s="20" t="s">
        <v>14</v>
      </c>
      <c r="B19" s="21"/>
      <c r="C19" s="13">
        <v>231171483</v>
      </c>
      <c r="D19" s="13">
        <v>226172824</v>
      </c>
      <c r="E19" s="13">
        <v>220068781</v>
      </c>
      <c r="F19" s="13">
        <v>214003261</v>
      </c>
      <c r="G19" s="13">
        <v>207127233</v>
      </c>
      <c r="H19" s="13">
        <v>198950474</v>
      </c>
      <c r="I19" s="13">
        <v>191995653</v>
      </c>
      <c r="J19" s="13">
        <v>187371586</v>
      </c>
      <c r="K19" s="13">
        <v>182013883</v>
      </c>
      <c r="L19" s="13">
        <v>175842168</v>
      </c>
      <c r="M19" s="13">
        <v>170338609</v>
      </c>
      <c r="N19" s="13">
        <v>175512137</v>
      </c>
      <c r="O19" s="2"/>
      <c r="P19" s="2"/>
    </row>
    <row r="20" spans="1:16" ht="27.75" customHeight="1" x14ac:dyDescent="0.25">
      <c r="A20" s="22" t="s">
        <v>15</v>
      </c>
      <c r="B20" s="22"/>
      <c r="C20" s="14">
        <f>C12-C17-C19</f>
        <v>0</v>
      </c>
      <c r="D20" s="14">
        <f t="shared" ref="D20:N20" si="2">D12-D17-D19</f>
        <v>0</v>
      </c>
      <c r="E20" s="14">
        <f t="shared" si="2"/>
        <v>0</v>
      </c>
      <c r="F20" s="14">
        <f t="shared" si="2"/>
        <v>0</v>
      </c>
      <c r="G20" s="14">
        <f t="shared" si="2"/>
        <v>0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>K12-K17-K19</f>
        <v>0</v>
      </c>
      <c r="L20" s="14">
        <f t="shared" si="2"/>
        <v>0</v>
      </c>
      <c r="M20" s="14">
        <f t="shared" si="2"/>
        <v>0</v>
      </c>
      <c r="N20" s="14">
        <f t="shared" si="2"/>
        <v>0</v>
      </c>
      <c r="O20" s="2"/>
      <c r="P20" s="2"/>
    </row>
    <row r="21" spans="1:16" x14ac:dyDescent="0.25">
      <c r="A21" s="4" t="s">
        <v>16</v>
      </c>
      <c r="B21" s="5" t="s">
        <v>17</v>
      </c>
      <c r="C21" s="13">
        <v>0</v>
      </c>
      <c r="D21" s="13">
        <v>0</v>
      </c>
      <c r="E21" s="13">
        <v>205000</v>
      </c>
      <c r="F21" s="13">
        <v>0</v>
      </c>
      <c r="G21" s="13">
        <v>0</v>
      </c>
      <c r="H21" s="13">
        <v>0</v>
      </c>
      <c r="I21" s="13">
        <v>0</v>
      </c>
      <c r="J21" s="13">
        <v>1567709</v>
      </c>
      <c r="K21" s="13">
        <v>2597000</v>
      </c>
      <c r="L21" s="13">
        <v>0</v>
      </c>
      <c r="M21" s="13">
        <v>0</v>
      </c>
      <c r="N21" s="13">
        <v>13894000</v>
      </c>
      <c r="O21" s="2"/>
      <c r="P21" s="2"/>
    </row>
    <row r="22" spans="1:16" ht="16.5" customHeight="1" x14ac:dyDescent="0.25">
      <c r="A22" s="6"/>
      <c r="B22" s="7" t="s">
        <v>18</v>
      </c>
      <c r="C22" s="13">
        <v>11407607</v>
      </c>
      <c r="D22" s="13">
        <v>5012322</v>
      </c>
      <c r="E22" s="13">
        <v>6322707</v>
      </c>
      <c r="F22" s="13">
        <v>6079184</v>
      </c>
      <c r="G22" s="13">
        <v>6889691</v>
      </c>
      <c r="H22" s="13">
        <v>8212171</v>
      </c>
      <c r="I22" s="13">
        <v>6968485</v>
      </c>
      <c r="J22" s="13">
        <v>6205439</v>
      </c>
      <c r="K22" s="13">
        <v>7959978</v>
      </c>
      <c r="L22" s="13">
        <v>6185379</v>
      </c>
      <c r="M22" s="13">
        <v>5517222</v>
      </c>
      <c r="N22" s="13">
        <v>8744852</v>
      </c>
      <c r="O22" s="2"/>
      <c r="P22" s="2"/>
    </row>
    <row r="23" spans="1:16" ht="16.5" customHeight="1" x14ac:dyDescent="0.25">
      <c r="A23" s="6"/>
      <c r="B23" s="7" t="s">
        <v>19</v>
      </c>
      <c r="C23" s="13">
        <f>C21-C22</f>
        <v>-11407607</v>
      </c>
      <c r="D23" s="13">
        <f t="shared" ref="D23:N23" si="3">D21-D22</f>
        <v>-5012322</v>
      </c>
      <c r="E23" s="13">
        <f t="shared" si="3"/>
        <v>-6117707</v>
      </c>
      <c r="F23" s="13">
        <f t="shared" si="3"/>
        <v>-6079184</v>
      </c>
      <c r="G23" s="13">
        <f t="shared" si="3"/>
        <v>-6889691</v>
      </c>
      <c r="H23" s="13">
        <f t="shared" si="3"/>
        <v>-8212171</v>
      </c>
      <c r="I23" s="13">
        <f t="shared" si="3"/>
        <v>-6968485</v>
      </c>
      <c r="J23" s="13">
        <f t="shared" si="3"/>
        <v>-4637730</v>
      </c>
      <c r="K23" s="13">
        <f t="shared" si="3"/>
        <v>-5362978</v>
      </c>
      <c r="L23" s="13">
        <f t="shared" si="3"/>
        <v>-6185379</v>
      </c>
      <c r="M23" s="13">
        <f t="shared" si="3"/>
        <v>-5517222</v>
      </c>
      <c r="N23" s="13">
        <f t="shared" si="3"/>
        <v>5149148</v>
      </c>
      <c r="O23" s="2"/>
      <c r="P23" s="2"/>
    </row>
    <row r="24" spans="1:16" ht="16.5" customHeight="1" x14ac:dyDescent="0.25">
      <c r="A24" s="6"/>
      <c r="B24" s="7" t="s">
        <v>20</v>
      </c>
      <c r="C24" s="13">
        <v>17662</v>
      </c>
      <c r="D24" s="13">
        <v>13663</v>
      </c>
      <c r="E24" s="13">
        <v>13664</v>
      </c>
      <c r="F24" s="13">
        <v>13664</v>
      </c>
      <c r="G24" s="13">
        <v>13663</v>
      </c>
      <c r="H24" s="13">
        <v>35412</v>
      </c>
      <c r="I24" s="13">
        <v>13664</v>
      </c>
      <c r="J24" s="13">
        <v>13663</v>
      </c>
      <c r="K24" s="13">
        <v>5275</v>
      </c>
      <c r="L24" s="13">
        <v>13664</v>
      </c>
      <c r="M24" s="13">
        <v>13663</v>
      </c>
      <c r="N24" s="13">
        <v>24380</v>
      </c>
      <c r="O24" s="2"/>
      <c r="P24" s="2"/>
    </row>
    <row r="25" spans="1:16" ht="16.5" customHeight="1" x14ac:dyDescent="0.25">
      <c r="A25" s="6"/>
      <c r="B25" s="7" t="s">
        <v>21</v>
      </c>
      <c r="C25" s="13">
        <f t="shared" ref="C25:N25" si="4">SUM(C23:C24)</f>
        <v>-11389945</v>
      </c>
      <c r="D25" s="13">
        <f t="shared" si="4"/>
        <v>-4998659</v>
      </c>
      <c r="E25" s="13">
        <f t="shared" si="4"/>
        <v>-6104043</v>
      </c>
      <c r="F25" s="13">
        <f t="shared" si="4"/>
        <v>-6065520</v>
      </c>
      <c r="G25" s="13">
        <f t="shared" si="4"/>
        <v>-6876028</v>
      </c>
      <c r="H25" s="13">
        <f t="shared" si="4"/>
        <v>-8176759</v>
      </c>
      <c r="I25" s="13">
        <f t="shared" si="4"/>
        <v>-6954821</v>
      </c>
      <c r="J25" s="13">
        <f t="shared" si="4"/>
        <v>-4624067</v>
      </c>
      <c r="K25" s="13">
        <f t="shared" si="4"/>
        <v>-5357703</v>
      </c>
      <c r="L25" s="13">
        <f t="shared" si="4"/>
        <v>-6171715</v>
      </c>
      <c r="M25" s="13">
        <f t="shared" si="4"/>
        <v>-5503559</v>
      </c>
      <c r="N25" s="13">
        <f t="shared" si="4"/>
        <v>5173528</v>
      </c>
      <c r="O25" s="2"/>
      <c r="P25" s="2"/>
    </row>
    <row r="26" spans="1:16" ht="16.5" customHeight="1" x14ac:dyDescent="0.25">
      <c r="A26" s="6"/>
      <c r="B26" s="7" t="s">
        <v>22</v>
      </c>
      <c r="C26" s="13">
        <v>-11389945</v>
      </c>
      <c r="D26" s="13">
        <v>-4998659</v>
      </c>
      <c r="E26" s="13">
        <f>E25</f>
        <v>-6104043</v>
      </c>
      <c r="F26" s="13">
        <f>F25</f>
        <v>-6065520</v>
      </c>
      <c r="G26" s="13">
        <f>G25</f>
        <v>-6876028</v>
      </c>
      <c r="H26" s="13">
        <v>-8176759</v>
      </c>
      <c r="I26" s="13">
        <f>I25</f>
        <v>-6954821</v>
      </c>
      <c r="J26" s="13">
        <v>-4624067</v>
      </c>
      <c r="K26" s="13">
        <v>-5357703</v>
      </c>
      <c r="L26" s="13">
        <v>-6171715</v>
      </c>
      <c r="M26" s="13">
        <v>-5503559</v>
      </c>
      <c r="N26" s="13">
        <v>5173528</v>
      </c>
      <c r="O26" s="2"/>
      <c r="P26" s="2"/>
    </row>
    <row r="27" spans="1:16" ht="16.5" customHeight="1" x14ac:dyDescent="0.25">
      <c r="A27" s="6"/>
      <c r="B27" s="7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"/>
      <c r="P27" s="2"/>
    </row>
    <row r="28" spans="1:16" x14ac:dyDescent="0.25">
      <c r="A28" s="6" t="s">
        <v>24</v>
      </c>
      <c r="B28" s="7" t="s">
        <v>17</v>
      </c>
      <c r="C28" s="13">
        <f>C21</f>
        <v>0</v>
      </c>
      <c r="D28" s="13">
        <f>C28+D21</f>
        <v>0</v>
      </c>
      <c r="E28" s="13">
        <f t="shared" ref="E28:N28" si="5">D28+E21</f>
        <v>205000</v>
      </c>
      <c r="F28" s="13">
        <f t="shared" si="5"/>
        <v>205000</v>
      </c>
      <c r="G28" s="13">
        <f t="shared" si="5"/>
        <v>205000</v>
      </c>
      <c r="H28" s="13">
        <f t="shared" si="5"/>
        <v>205000</v>
      </c>
      <c r="I28" s="13">
        <f t="shared" si="5"/>
        <v>205000</v>
      </c>
      <c r="J28" s="13">
        <f t="shared" si="5"/>
        <v>1772709</v>
      </c>
      <c r="K28" s="13">
        <f t="shared" si="5"/>
        <v>4369709</v>
      </c>
      <c r="L28" s="13">
        <f t="shared" si="5"/>
        <v>4369709</v>
      </c>
      <c r="M28" s="13">
        <f t="shared" si="5"/>
        <v>4369709</v>
      </c>
      <c r="N28" s="13">
        <f t="shared" si="5"/>
        <v>18263709</v>
      </c>
      <c r="O28" s="2"/>
      <c r="P28" s="2"/>
    </row>
    <row r="29" spans="1:16" ht="16.5" customHeight="1" x14ac:dyDescent="0.25">
      <c r="A29" s="6"/>
      <c r="B29" s="7" t="s">
        <v>18</v>
      </c>
      <c r="C29" s="13">
        <f>C22</f>
        <v>11407607</v>
      </c>
      <c r="D29" s="13">
        <f>C29+D22</f>
        <v>16419929</v>
      </c>
      <c r="E29" s="13">
        <f t="shared" ref="E29:N29" si="6">D29+E22</f>
        <v>22742636</v>
      </c>
      <c r="F29" s="13">
        <f t="shared" si="6"/>
        <v>28821820</v>
      </c>
      <c r="G29" s="13">
        <f t="shared" si="6"/>
        <v>35711511</v>
      </c>
      <c r="H29" s="13">
        <f t="shared" si="6"/>
        <v>43923682</v>
      </c>
      <c r="I29" s="13">
        <f t="shared" si="6"/>
        <v>50892167</v>
      </c>
      <c r="J29" s="13">
        <f t="shared" si="6"/>
        <v>57097606</v>
      </c>
      <c r="K29" s="13">
        <f t="shared" si="6"/>
        <v>65057584</v>
      </c>
      <c r="L29" s="13">
        <f t="shared" si="6"/>
        <v>71242963</v>
      </c>
      <c r="M29" s="13">
        <f t="shared" si="6"/>
        <v>76760185</v>
      </c>
      <c r="N29" s="13">
        <f t="shared" si="6"/>
        <v>85505037</v>
      </c>
      <c r="O29" s="2"/>
      <c r="P29" s="2"/>
    </row>
    <row r="30" spans="1:16" ht="16.5" customHeight="1" x14ac:dyDescent="0.25">
      <c r="A30" s="6"/>
      <c r="B30" s="7" t="s">
        <v>19</v>
      </c>
      <c r="C30" s="13">
        <f>C28-C29</f>
        <v>-11407607</v>
      </c>
      <c r="D30" s="13">
        <f t="shared" ref="D30:N30" si="7">D28-D29</f>
        <v>-16419929</v>
      </c>
      <c r="E30" s="13">
        <f t="shared" si="7"/>
        <v>-22537636</v>
      </c>
      <c r="F30" s="13">
        <f t="shared" si="7"/>
        <v>-28616820</v>
      </c>
      <c r="G30" s="13">
        <f t="shared" si="7"/>
        <v>-35506511</v>
      </c>
      <c r="H30" s="13">
        <f t="shared" si="7"/>
        <v>-43718682</v>
      </c>
      <c r="I30" s="13">
        <f t="shared" si="7"/>
        <v>-50687167</v>
      </c>
      <c r="J30" s="13">
        <f t="shared" si="7"/>
        <v>-55324897</v>
      </c>
      <c r="K30" s="13">
        <f t="shared" si="7"/>
        <v>-60687875</v>
      </c>
      <c r="L30" s="13">
        <f t="shared" si="7"/>
        <v>-66873254</v>
      </c>
      <c r="M30" s="13">
        <f t="shared" si="7"/>
        <v>-72390476</v>
      </c>
      <c r="N30" s="13">
        <f t="shared" si="7"/>
        <v>-67241328</v>
      </c>
      <c r="O30" s="2"/>
      <c r="P30" s="2"/>
    </row>
    <row r="31" spans="1:16" ht="16.5" customHeight="1" x14ac:dyDescent="0.25">
      <c r="A31" s="6"/>
      <c r="B31" s="7" t="s">
        <v>20</v>
      </c>
      <c r="C31" s="13">
        <f>C24</f>
        <v>17662</v>
      </c>
      <c r="D31" s="13">
        <f>C31+D24</f>
        <v>31325</v>
      </c>
      <c r="E31" s="13">
        <f t="shared" ref="E31:N31" si="8">D31+E24</f>
        <v>44989</v>
      </c>
      <c r="F31" s="13">
        <f t="shared" si="8"/>
        <v>58653</v>
      </c>
      <c r="G31" s="13">
        <f t="shared" si="8"/>
        <v>72316</v>
      </c>
      <c r="H31" s="13">
        <f t="shared" si="8"/>
        <v>107728</v>
      </c>
      <c r="I31" s="13">
        <f t="shared" si="8"/>
        <v>121392</v>
      </c>
      <c r="J31" s="13">
        <f t="shared" si="8"/>
        <v>135055</v>
      </c>
      <c r="K31" s="13">
        <f t="shared" si="8"/>
        <v>140330</v>
      </c>
      <c r="L31" s="13">
        <f t="shared" si="8"/>
        <v>153994</v>
      </c>
      <c r="M31" s="13">
        <f t="shared" si="8"/>
        <v>167657</v>
      </c>
      <c r="N31" s="13">
        <f t="shared" si="8"/>
        <v>192037</v>
      </c>
      <c r="O31" s="2"/>
      <c r="P31" s="2"/>
    </row>
    <row r="32" spans="1:16" ht="16.5" customHeight="1" x14ac:dyDescent="0.25">
      <c r="A32" s="6"/>
      <c r="B32" s="7" t="s">
        <v>21</v>
      </c>
      <c r="C32" s="13">
        <f>SUM(C30:C31)</f>
        <v>-11389945</v>
      </c>
      <c r="D32" s="13">
        <f>SUM(D30:D31)</f>
        <v>-16388604</v>
      </c>
      <c r="E32" s="13">
        <f>SUM(E30:E31)</f>
        <v>-22492647</v>
      </c>
      <c r="F32" s="13">
        <f t="shared" ref="F32:N32" si="9">SUM(F30:F31)</f>
        <v>-28558167</v>
      </c>
      <c r="G32" s="13">
        <f t="shared" si="9"/>
        <v>-35434195</v>
      </c>
      <c r="H32" s="13">
        <f t="shared" si="9"/>
        <v>-43610954</v>
      </c>
      <c r="I32" s="13">
        <f t="shared" si="9"/>
        <v>-50565775</v>
      </c>
      <c r="J32" s="13">
        <f t="shared" si="9"/>
        <v>-55189842</v>
      </c>
      <c r="K32" s="13">
        <f t="shared" si="9"/>
        <v>-60547545</v>
      </c>
      <c r="L32" s="13">
        <f t="shared" si="9"/>
        <v>-66719260</v>
      </c>
      <c r="M32" s="13">
        <f t="shared" si="9"/>
        <v>-72222819</v>
      </c>
      <c r="N32" s="13">
        <f t="shared" si="9"/>
        <v>-67049291</v>
      </c>
      <c r="O32" s="2"/>
      <c r="P32" s="2"/>
    </row>
    <row r="33" spans="1:16" ht="16.5" customHeight="1" x14ac:dyDescent="0.25">
      <c r="A33" s="6"/>
      <c r="B33" s="7" t="s">
        <v>22</v>
      </c>
      <c r="C33" s="13">
        <f>C32</f>
        <v>-11389945</v>
      </c>
      <c r="D33" s="13">
        <f t="shared" ref="D33:E33" si="10">C33+D26</f>
        <v>-16388604</v>
      </c>
      <c r="E33" s="13">
        <f t="shared" si="10"/>
        <v>-22492647</v>
      </c>
      <c r="F33" s="13">
        <f t="shared" ref="F33" si="11">E33+F26</f>
        <v>-28558167</v>
      </c>
      <c r="G33" s="13">
        <f t="shared" ref="G33" si="12">F33+G26</f>
        <v>-35434195</v>
      </c>
      <c r="H33" s="13">
        <f t="shared" ref="H33" si="13">G33+H26</f>
        <v>-43610954</v>
      </c>
      <c r="I33" s="13">
        <f t="shared" ref="I33" si="14">H33+I26</f>
        <v>-50565775</v>
      </c>
      <c r="J33" s="13">
        <f t="shared" ref="J33" si="15">I33+J26</f>
        <v>-55189842</v>
      </c>
      <c r="K33" s="13">
        <f t="shared" ref="K33" si="16">J33+K26</f>
        <v>-60547545</v>
      </c>
      <c r="L33" s="13">
        <f t="shared" ref="L33" si="17">K33+L26</f>
        <v>-66719260</v>
      </c>
      <c r="M33" s="13">
        <f t="shared" ref="M33" si="18">L33+M26</f>
        <v>-72222819</v>
      </c>
      <c r="N33" s="13">
        <f t="shared" ref="N33" si="19">M33+N26</f>
        <v>-67049291</v>
      </c>
      <c r="O33" s="2"/>
      <c r="P33" s="2"/>
    </row>
    <row r="34" spans="1:16" ht="16.5" customHeight="1" x14ac:dyDescent="0.25">
      <c r="A34" s="8"/>
      <c r="B34" s="9" t="s">
        <v>23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"/>
      <c r="P34" s="2"/>
    </row>
    <row r="35" spans="1:16" x14ac:dyDescent="0.25">
      <c r="A35" s="3" t="s">
        <v>25</v>
      </c>
      <c r="B35" s="23" t="s">
        <v>26</v>
      </c>
      <c r="C35" s="23"/>
      <c r="D35" s="23"/>
      <c r="E35" s="23"/>
      <c r="F35" s="23"/>
      <c r="G35" s="23"/>
      <c r="H35" s="23"/>
      <c r="I35" s="23"/>
      <c r="J35" s="23"/>
      <c r="K35" s="2"/>
      <c r="L35" s="2"/>
      <c r="M35" s="2"/>
      <c r="N35" s="2"/>
      <c r="O35" s="2"/>
      <c r="P35" s="2"/>
    </row>
    <row r="36" spans="1:16" x14ac:dyDescent="0.25">
      <c r="A36" s="3"/>
      <c r="B36" s="17" t="s">
        <v>32</v>
      </c>
      <c r="C36" s="17"/>
      <c r="D36" s="17"/>
      <c r="E36" s="17"/>
      <c r="F36" s="17"/>
      <c r="G36" s="17"/>
      <c r="H36" s="17"/>
      <c r="I36" s="17"/>
      <c r="J36" s="17"/>
      <c r="K36" s="2"/>
      <c r="L36" s="2"/>
      <c r="M36" s="2"/>
      <c r="N36" s="2"/>
      <c r="O36" s="2"/>
      <c r="P36" s="2"/>
    </row>
    <row r="37" spans="1:16" x14ac:dyDescent="0.25">
      <c r="A37" s="3"/>
      <c r="B37" s="17" t="s">
        <v>27</v>
      </c>
      <c r="C37" s="17"/>
      <c r="D37" s="17"/>
      <c r="E37" s="17"/>
      <c r="F37" s="17"/>
      <c r="G37" s="17"/>
      <c r="H37" s="17"/>
      <c r="I37" s="17"/>
      <c r="J37" s="17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D39" s="15"/>
    </row>
    <row r="40" spans="1:16" x14ac:dyDescent="0.25">
      <c r="D40" s="15"/>
    </row>
  </sheetData>
  <mergeCells count="24">
    <mergeCell ref="A11:B11"/>
    <mergeCell ref="A1:B1"/>
    <mergeCell ref="C1:I1"/>
    <mergeCell ref="A2:B2"/>
    <mergeCell ref="C2:I2"/>
    <mergeCell ref="A3:B3"/>
    <mergeCell ref="A5:B5"/>
    <mergeCell ref="A6:B6"/>
    <mergeCell ref="A7:B7"/>
    <mergeCell ref="A8:B8"/>
    <mergeCell ref="A9:B9"/>
    <mergeCell ref="A10:B10"/>
    <mergeCell ref="B37:J37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B35:J35"/>
    <mergeCell ref="B36:J36"/>
  </mergeCells>
  <phoneticPr fontId="1" type="noConversion"/>
  <conditionalFormatting sqref="C20:N20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  <ignoredErrors>
    <ignoredError sqref="D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J29" sqref="J29"/>
    </sheetView>
  </sheetViews>
  <sheetFormatPr defaultRowHeight="16.5" x14ac:dyDescent="0.25"/>
  <cols>
    <col min="2" max="2" width="16" customWidth="1"/>
    <col min="3" max="10" width="16.625" customWidth="1"/>
    <col min="11" max="11" width="16.375" customWidth="1"/>
    <col min="12" max="12" width="16.5" customWidth="1"/>
    <col min="13" max="14" width="16.625" customWidth="1"/>
  </cols>
  <sheetData>
    <row r="1" spans="1:16" ht="38.25" customHeight="1" x14ac:dyDescent="0.25">
      <c r="A1" s="17"/>
      <c r="B1" s="17"/>
      <c r="C1" s="24" t="s">
        <v>28</v>
      </c>
      <c r="D1" s="24"/>
      <c r="E1" s="24"/>
      <c r="F1" s="24"/>
      <c r="G1" s="24"/>
      <c r="H1" s="24"/>
      <c r="I1" s="24"/>
      <c r="J1" s="1"/>
      <c r="K1" s="2"/>
      <c r="L1" s="2"/>
      <c r="M1" s="2"/>
      <c r="N1" s="2"/>
      <c r="O1" s="2"/>
      <c r="P1" s="2"/>
    </row>
    <row r="2" spans="1:16" x14ac:dyDescent="0.25">
      <c r="A2" s="17"/>
      <c r="B2" s="17"/>
      <c r="C2" s="25"/>
      <c r="D2" s="25"/>
      <c r="E2" s="25"/>
      <c r="F2" s="25"/>
      <c r="G2" s="25"/>
      <c r="H2" s="25"/>
      <c r="I2" s="25"/>
      <c r="J2" s="1"/>
      <c r="K2" s="2"/>
      <c r="L2" s="2"/>
      <c r="M2" s="2"/>
      <c r="N2" s="2"/>
      <c r="O2" s="2"/>
      <c r="P2" s="2"/>
    </row>
    <row r="3" spans="1:16" x14ac:dyDescent="0.25">
      <c r="A3" s="26" t="s">
        <v>30</v>
      </c>
      <c r="B3" s="2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75" customHeight="1" x14ac:dyDescent="0.25">
      <c r="A4" s="12"/>
      <c r="B4" s="1" t="s">
        <v>29</v>
      </c>
      <c r="C4" s="10" t="str">
        <f>簡明財務資料!C4</f>
        <v>106年1月</v>
      </c>
      <c r="D4" s="10" t="str">
        <f>簡明財務資料!D4</f>
        <v>106年2月</v>
      </c>
      <c r="E4" s="10" t="str">
        <f>簡明財務資料!E4</f>
        <v>106年3月</v>
      </c>
      <c r="F4" s="10" t="str">
        <f>簡明財務資料!F4</f>
        <v>106年4月</v>
      </c>
      <c r="G4" s="10" t="str">
        <f>簡明財務資料!G4</f>
        <v>106年5月</v>
      </c>
      <c r="H4" s="10" t="str">
        <f>簡明財務資料!H4</f>
        <v>106年6月</v>
      </c>
      <c r="I4" s="10" t="str">
        <f>簡明財務資料!I4</f>
        <v>106年7月</v>
      </c>
      <c r="J4" s="10" t="str">
        <f>簡明財務資料!J4</f>
        <v>106年8月</v>
      </c>
      <c r="K4" s="10" t="str">
        <f>簡明財務資料!K4</f>
        <v>106年9月</v>
      </c>
      <c r="L4" s="10" t="str">
        <f>簡明財務資料!L4</f>
        <v>106年10月</v>
      </c>
      <c r="M4" s="10" t="str">
        <f>簡明財務資料!M4</f>
        <v>106年11月</v>
      </c>
      <c r="N4" s="10" t="str">
        <f>簡明財務資料!N4</f>
        <v>106年12月</v>
      </c>
      <c r="O4" s="2"/>
      <c r="P4" s="2"/>
    </row>
    <row r="5" spans="1:16" ht="29.25" customHeight="1" x14ac:dyDescent="0.25">
      <c r="A5" s="27" t="s">
        <v>0</v>
      </c>
      <c r="B5" s="28"/>
      <c r="C5" s="11" t="s">
        <v>31</v>
      </c>
      <c r="D5" s="11" t="s">
        <v>31</v>
      </c>
      <c r="E5" s="11" t="s">
        <v>31</v>
      </c>
      <c r="F5" s="11" t="s">
        <v>31</v>
      </c>
      <c r="G5" s="11" t="s">
        <v>31</v>
      </c>
      <c r="H5" s="11" t="s">
        <v>31</v>
      </c>
      <c r="I5" s="11" t="s">
        <v>31</v>
      </c>
      <c r="J5" s="11" t="s">
        <v>31</v>
      </c>
      <c r="K5" s="11" t="s">
        <v>31</v>
      </c>
      <c r="L5" s="11" t="s">
        <v>31</v>
      </c>
      <c r="M5" s="11" t="s">
        <v>31</v>
      </c>
      <c r="N5" s="11" t="s">
        <v>31</v>
      </c>
      <c r="O5" s="2"/>
      <c r="P5" s="2"/>
    </row>
    <row r="6" spans="1:16" x14ac:dyDescent="0.25">
      <c r="A6" s="18" t="s">
        <v>1</v>
      </c>
      <c r="B6" s="19"/>
      <c r="C6" s="13">
        <f>簡明財務資料!C6/1000</f>
        <v>180783.04800000001</v>
      </c>
      <c r="D6" s="13">
        <f>簡明財務資料!D6/1000</f>
        <v>178295.084</v>
      </c>
      <c r="E6" s="13">
        <f>簡明財務資料!E6/1000</f>
        <v>173941.06099999999</v>
      </c>
      <c r="F6" s="13">
        <f>簡明財務資料!F6/1000</f>
        <v>167661.924</v>
      </c>
      <c r="G6" s="13">
        <f>簡明財務資料!G6/1000</f>
        <v>161810.84400000001</v>
      </c>
      <c r="H6" s="13">
        <f>簡明財務資料!H6/1000</f>
        <v>154494.78400000001</v>
      </c>
      <c r="I6" s="13">
        <f>簡明財務資料!I6/1000</f>
        <v>146820.65599999999</v>
      </c>
      <c r="J6" s="13">
        <f>簡明財務資料!J6/1000</f>
        <v>143341.33499999999</v>
      </c>
      <c r="K6" s="13">
        <f>簡明財務資料!K6/1000</f>
        <v>138675.791</v>
      </c>
      <c r="L6" s="13">
        <f>簡明財務資料!L6/1000</f>
        <v>131710.07800000001</v>
      </c>
      <c r="M6" s="13">
        <f>簡明財務資料!M6/1000</f>
        <v>124625.037</v>
      </c>
      <c r="N6" s="13">
        <f>簡明財務資料!N6/1000</f>
        <v>133357.533</v>
      </c>
      <c r="O6" s="2"/>
      <c r="P6" s="2"/>
    </row>
    <row r="7" spans="1:16" x14ac:dyDescent="0.25">
      <c r="A7" s="18" t="s">
        <v>2</v>
      </c>
      <c r="B7" s="19"/>
      <c r="C7" s="13">
        <f>簡明財務資料!C7/1000</f>
        <v>0</v>
      </c>
      <c r="D7" s="13">
        <f>簡明財務資料!D7/1000</f>
        <v>0</v>
      </c>
      <c r="E7" s="13">
        <f>簡明財務資料!E7/1000</f>
        <v>0</v>
      </c>
      <c r="F7" s="13">
        <f>簡明財務資料!F7/1000</f>
        <v>0</v>
      </c>
      <c r="G7" s="13">
        <f>簡明財務資料!G7/1000</f>
        <v>0</v>
      </c>
      <c r="H7" s="13">
        <f>簡明財務資料!H7/1000</f>
        <v>0</v>
      </c>
      <c r="I7" s="13">
        <f>簡明財務資料!I7/1000</f>
        <v>0</v>
      </c>
      <c r="J7" s="13">
        <f>簡明財務資料!J7/1000</f>
        <v>0</v>
      </c>
      <c r="K7" s="13">
        <f>簡明財務資料!K7/1000</f>
        <v>0</v>
      </c>
      <c r="L7" s="13">
        <f>簡明財務資料!L7/1000</f>
        <v>0</v>
      </c>
      <c r="M7" s="13">
        <f>簡明財務資料!M7/1000</f>
        <v>0</v>
      </c>
      <c r="N7" s="13">
        <f>簡明財務資料!N7/1000</f>
        <v>0</v>
      </c>
      <c r="O7" s="2"/>
      <c r="P7" s="2"/>
    </row>
    <row r="8" spans="1:16" x14ac:dyDescent="0.25">
      <c r="A8" s="18" t="s">
        <v>3</v>
      </c>
      <c r="B8" s="19"/>
      <c r="C8" s="13">
        <f>簡明財務資料!C8/1000</f>
        <v>9100.5409999999993</v>
      </c>
      <c r="D8" s="13">
        <f>簡明財務資料!D8/1000</f>
        <v>8680.9750000000004</v>
      </c>
      <c r="E8" s="13">
        <f>簡明財務資料!E8/1000</f>
        <v>8261.4210000000003</v>
      </c>
      <c r="F8" s="13">
        <f>簡明財務資料!F8/1000</f>
        <v>7841.8670000000002</v>
      </c>
      <c r="G8" s="13">
        <f>簡明財務資料!G8/1000</f>
        <v>7422.3130000000001</v>
      </c>
      <c r="H8" s="13">
        <f>簡明財務資料!H8/1000</f>
        <v>7002.777</v>
      </c>
      <c r="I8" s="13">
        <f>簡明財務資料!I8/1000</f>
        <v>6592.9009999999998</v>
      </c>
      <c r="J8" s="13">
        <f>簡明財務資料!J8/1000</f>
        <v>6183.0320000000002</v>
      </c>
      <c r="K8" s="13">
        <f>簡明財務資料!K8/1000</f>
        <v>5777.7790000000005</v>
      </c>
      <c r="L8" s="13">
        <f>簡明財務資料!L8/1000</f>
        <v>5374.3739999999998</v>
      </c>
      <c r="M8" s="13">
        <f>簡明財務資料!M8/1000</f>
        <v>6832.1019999999999</v>
      </c>
      <c r="N8" s="13">
        <f>簡明財務資料!N8/1000</f>
        <v>6391.7240000000002</v>
      </c>
      <c r="O8" s="2"/>
      <c r="P8" s="2"/>
    </row>
    <row r="9" spans="1:16" x14ac:dyDescent="0.25">
      <c r="A9" s="18" t="s">
        <v>4</v>
      </c>
      <c r="B9" s="19"/>
      <c r="C9" s="13">
        <f>簡明財務資料!C9/1000</f>
        <v>0</v>
      </c>
      <c r="D9" s="13">
        <f>簡明財務資料!D9/1000</f>
        <v>0</v>
      </c>
      <c r="E9" s="13">
        <f>簡明財務資料!E9/1000</f>
        <v>0</v>
      </c>
      <c r="F9" s="13">
        <f>簡明財務資料!F9/1000</f>
        <v>0</v>
      </c>
      <c r="G9" s="13">
        <f>簡明財務資料!G9/1000</f>
        <v>0</v>
      </c>
      <c r="H9" s="13">
        <f>簡明財務資料!H9/1000</f>
        <v>0</v>
      </c>
      <c r="I9" s="13">
        <f>簡明財務資料!I9/1000</f>
        <v>0</v>
      </c>
      <c r="J9" s="13">
        <f>簡明財務資料!J9/1000</f>
        <v>0</v>
      </c>
      <c r="K9" s="13">
        <f>簡明財務資料!K9/1000</f>
        <v>0</v>
      </c>
      <c r="L9" s="13">
        <f>簡明財務資料!L9/1000</f>
        <v>0</v>
      </c>
      <c r="M9" s="13">
        <f>簡明財務資料!M9/1000</f>
        <v>0</v>
      </c>
      <c r="N9" s="13">
        <f>簡明財務資料!N9/1000</f>
        <v>0</v>
      </c>
      <c r="O9" s="2"/>
      <c r="P9" s="2"/>
    </row>
    <row r="10" spans="1:16" x14ac:dyDescent="0.25">
      <c r="A10" s="18" t="s">
        <v>5</v>
      </c>
      <c r="B10" s="19"/>
      <c r="C10" s="13">
        <f>簡明財務資料!C10/1000</f>
        <v>0</v>
      </c>
      <c r="D10" s="13">
        <f>簡明財務資料!D10/1000</f>
        <v>0</v>
      </c>
      <c r="E10" s="13">
        <f>簡明財務資料!E10/1000</f>
        <v>0</v>
      </c>
      <c r="F10" s="13">
        <f>簡明財務資料!F10/1000</f>
        <v>0</v>
      </c>
      <c r="G10" s="13">
        <f>簡明財務資料!G10/1000</f>
        <v>0</v>
      </c>
      <c r="H10" s="13">
        <f>簡明財務資料!H10/1000</f>
        <v>0</v>
      </c>
      <c r="I10" s="13">
        <f>簡明財務資料!I10/1000</f>
        <v>0</v>
      </c>
      <c r="J10" s="13">
        <f>簡明財務資料!J10/1000</f>
        <v>0</v>
      </c>
      <c r="K10" s="13">
        <f>簡明財務資料!K10/1000</f>
        <v>0</v>
      </c>
      <c r="L10" s="13">
        <f>簡明財務資料!L10/1000</f>
        <v>0</v>
      </c>
      <c r="M10" s="13">
        <f>簡明財務資料!M10/1000</f>
        <v>0</v>
      </c>
      <c r="N10" s="13">
        <f>簡明財務資料!N10/1000</f>
        <v>0</v>
      </c>
      <c r="O10" s="2"/>
      <c r="P10" s="2"/>
    </row>
    <row r="11" spans="1:16" x14ac:dyDescent="0.25">
      <c r="A11" s="18" t="s">
        <v>6</v>
      </c>
      <c r="B11" s="19"/>
      <c r="C11" s="13">
        <f>簡明財務資料!C11/1000</f>
        <v>42604.773999999998</v>
      </c>
      <c r="D11" s="13">
        <f>簡明財務資料!D11/1000</f>
        <v>42604.773999999998</v>
      </c>
      <c r="E11" s="13">
        <f>簡明財務資料!E11/1000</f>
        <v>42604.773999999998</v>
      </c>
      <c r="F11" s="13">
        <f>簡明財務資料!F11/1000</f>
        <v>42604.773999999998</v>
      </c>
      <c r="G11" s="13">
        <f>簡明財務資料!G11/1000</f>
        <v>42604.773999999998</v>
      </c>
      <c r="H11" s="13">
        <f>簡明財務資料!H11/1000</f>
        <v>42604.773999999998</v>
      </c>
      <c r="I11" s="13">
        <f>簡明財務資料!I11/1000</f>
        <v>42604.773999999998</v>
      </c>
      <c r="J11" s="13">
        <f>簡明財務資料!J11/1000</f>
        <v>42604.773999999998</v>
      </c>
      <c r="K11" s="13">
        <f>簡明財務資料!K11/1000</f>
        <v>42604.773999999998</v>
      </c>
      <c r="L11" s="13">
        <f>簡明財務資料!L11/1000</f>
        <v>42604.773999999998</v>
      </c>
      <c r="M11" s="13">
        <f>簡明財務資料!M11/1000</f>
        <v>42604.773999999998</v>
      </c>
      <c r="N11" s="13">
        <f>簡明財務資料!N11/1000</f>
        <v>42604.773999999998</v>
      </c>
      <c r="O11" s="2"/>
      <c r="P11" s="2"/>
    </row>
    <row r="12" spans="1:16" x14ac:dyDescent="0.25">
      <c r="A12" s="18" t="s">
        <v>7</v>
      </c>
      <c r="B12" s="19"/>
      <c r="C12" s="13">
        <f>簡明財務資料!C12/1000</f>
        <v>232488.36300000001</v>
      </c>
      <c r="D12" s="13">
        <f>簡明財務資料!D12/1000</f>
        <v>229580.83300000001</v>
      </c>
      <c r="E12" s="13">
        <f>簡明財務資料!E12/1000</f>
        <v>224807.25599999999</v>
      </c>
      <c r="F12" s="13">
        <f>簡明財務資料!F12/1000</f>
        <v>218108.565</v>
      </c>
      <c r="G12" s="13">
        <f>簡明財務資料!G12/1000</f>
        <v>211837.93100000001</v>
      </c>
      <c r="H12" s="13">
        <f>簡明財務資料!H12/1000</f>
        <v>204102.33499999999</v>
      </c>
      <c r="I12" s="13">
        <f>簡明財務資料!I12/1000</f>
        <v>196018.33100000001</v>
      </c>
      <c r="J12" s="13">
        <f>簡明財務資料!J12/1000</f>
        <v>192129.141</v>
      </c>
      <c r="K12" s="13">
        <f>簡明財務資料!K12/1000</f>
        <v>187058.34400000001</v>
      </c>
      <c r="L12" s="13">
        <f>簡明財務資料!L12/1000</f>
        <v>179689.226</v>
      </c>
      <c r="M12" s="13">
        <f>簡明財務資料!M12/1000</f>
        <v>174061.913</v>
      </c>
      <c r="N12" s="13">
        <f>簡明財務資料!N12/1000</f>
        <v>182354.03099999999</v>
      </c>
      <c r="O12" s="2"/>
      <c r="P12" s="2"/>
    </row>
    <row r="13" spans="1:16" x14ac:dyDescent="0.25">
      <c r="A13" s="18" t="s">
        <v>8</v>
      </c>
      <c r="B13" s="19"/>
      <c r="C13" s="13">
        <f>簡明財務資料!C13/1000</f>
        <v>1316.88</v>
      </c>
      <c r="D13" s="13">
        <f>簡明財務資料!D13/1000</f>
        <v>3408.009</v>
      </c>
      <c r="E13" s="13">
        <f>簡明財務資料!E13/1000</f>
        <v>4738.4750000000004</v>
      </c>
      <c r="F13" s="13">
        <f>簡明財務資料!F13/1000</f>
        <v>4105.3040000000001</v>
      </c>
      <c r="G13" s="13">
        <f>簡明財務資料!G13/1000</f>
        <v>4710.6980000000003</v>
      </c>
      <c r="H13" s="13">
        <f>簡明財務資料!H13/1000</f>
        <v>5151.8609999999999</v>
      </c>
      <c r="I13" s="13">
        <f>簡明財務資料!I13/1000</f>
        <v>4022.6779999999999</v>
      </c>
      <c r="J13" s="13">
        <f>簡明財務資料!J13/1000</f>
        <v>4757.5550000000003</v>
      </c>
      <c r="K13" s="13">
        <f>簡明財務資料!K13/1000</f>
        <v>5044.4610000000002</v>
      </c>
      <c r="L13" s="13">
        <f>簡明財務資料!L13/1000</f>
        <v>3847.058</v>
      </c>
      <c r="M13" s="13">
        <f>簡明財務資料!M13/1000</f>
        <v>3723.3040000000001</v>
      </c>
      <c r="N13" s="13">
        <f>簡明財務資料!N13/1000</f>
        <v>6841.8940000000002</v>
      </c>
      <c r="O13" s="2"/>
      <c r="P13" s="2"/>
    </row>
    <row r="14" spans="1:16" x14ac:dyDescent="0.25">
      <c r="A14" s="18" t="s">
        <v>9</v>
      </c>
      <c r="B14" s="19"/>
      <c r="C14" s="13">
        <f>簡明財務資料!C14/1000</f>
        <v>0</v>
      </c>
      <c r="D14" s="13">
        <f>簡明財務資料!D14/1000</f>
        <v>0</v>
      </c>
      <c r="E14" s="13">
        <f>簡明財務資料!E14/1000</f>
        <v>0</v>
      </c>
      <c r="F14" s="13">
        <f>簡明財務資料!F14/1000</f>
        <v>0</v>
      </c>
      <c r="G14" s="13">
        <f>簡明財務資料!G14/1000</f>
        <v>0</v>
      </c>
      <c r="H14" s="13">
        <f>簡明財務資料!H14/1000</f>
        <v>0</v>
      </c>
      <c r="I14" s="13">
        <f>簡明財務資料!I14/1000</f>
        <v>0</v>
      </c>
      <c r="J14" s="13">
        <f>簡明財務資料!J14/1000</f>
        <v>0</v>
      </c>
      <c r="K14" s="13">
        <f>簡明財務資料!K14/1000</f>
        <v>0</v>
      </c>
      <c r="L14" s="13">
        <f>簡明財務資料!L14/1000</f>
        <v>0</v>
      </c>
      <c r="M14" s="13">
        <f>簡明財務資料!M14/1000</f>
        <v>0</v>
      </c>
      <c r="N14" s="13">
        <f>簡明財務資料!N14/1000</f>
        <v>0</v>
      </c>
      <c r="O14" s="2"/>
      <c r="P14" s="2"/>
    </row>
    <row r="15" spans="1:16" x14ac:dyDescent="0.25">
      <c r="A15" s="18" t="s">
        <v>10</v>
      </c>
      <c r="B15" s="19"/>
      <c r="C15" s="13">
        <f>簡明財務資料!C15/1000</f>
        <v>0</v>
      </c>
      <c r="D15" s="13">
        <f>簡明財務資料!D15/1000</f>
        <v>0</v>
      </c>
      <c r="E15" s="13">
        <f>簡明財務資料!E15/1000</f>
        <v>0</v>
      </c>
      <c r="F15" s="13">
        <f>簡明財務資料!F15/1000</f>
        <v>0</v>
      </c>
      <c r="G15" s="13">
        <f>簡明財務資料!G15/1000</f>
        <v>0</v>
      </c>
      <c r="H15" s="13">
        <f>簡明財務資料!H15/1000</f>
        <v>0</v>
      </c>
      <c r="I15" s="13">
        <f>簡明財務資料!I15/1000</f>
        <v>0</v>
      </c>
      <c r="J15" s="13">
        <f>簡明財務資料!J15/1000</f>
        <v>0</v>
      </c>
      <c r="K15" s="13">
        <f>簡明財務資料!K15/1000</f>
        <v>0</v>
      </c>
      <c r="L15" s="13">
        <f>簡明財務資料!L15/1000</f>
        <v>0</v>
      </c>
      <c r="M15" s="13">
        <f>簡明財務資料!M15/1000</f>
        <v>0</v>
      </c>
      <c r="N15" s="13">
        <f>簡明財務資料!N15/1000</f>
        <v>0</v>
      </c>
      <c r="O15" s="2"/>
      <c r="P15" s="2"/>
    </row>
    <row r="16" spans="1:16" x14ac:dyDescent="0.25">
      <c r="A16" s="18" t="s">
        <v>11</v>
      </c>
      <c r="B16" s="19"/>
      <c r="C16" s="13">
        <f>簡明財務資料!C16/1000</f>
        <v>0</v>
      </c>
      <c r="D16" s="13">
        <f>簡明財務資料!D16/1000</f>
        <v>0</v>
      </c>
      <c r="E16" s="13">
        <f>簡明財務資料!E16/1000</f>
        <v>0</v>
      </c>
      <c r="F16" s="13">
        <f>簡明財務資料!F16/1000</f>
        <v>0</v>
      </c>
      <c r="G16" s="13">
        <f>簡明財務資料!G16/1000</f>
        <v>0</v>
      </c>
      <c r="H16" s="13">
        <f>簡明財務資料!H16/1000</f>
        <v>0</v>
      </c>
      <c r="I16" s="13">
        <f>簡明財務資料!I16/1000</f>
        <v>0</v>
      </c>
      <c r="J16" s="13">
        <f>簡明財務資料!J16/1000</f>
        <v>0</v>
      </c>
      <c r="K16" s="13">
        <f>簡明財務資料!K16/1000</f>
        <v>0</v>
      </c>
      <c r="L16" s="13">
        <f>簡明財務資料!L16/1000</f>
        <v>0</v>
      </c>
      <c r="M16" s="13">
        <f>簡明財務資料!M16/1000</f>
        <v>0</v>
      </c>
      <c r="N16" s="13">
        <f>簡明財務資料!N16/1000</f>
        <v>0</v>
      </c>
      <c r="O16" s="2"/>
      <c r="P16" s="2"/>
    </row>
    <row r="17" spans="1:16" x14ac:dyDescent="0.25">
      <c r="A17" s="18" t="s">
        <v>12</v>
      </c>
      <c r="B17" s="19"/>
      <c r="C17" s="13">
        <f>簡明財務資料!C17/1000</f>
        <v>1316.88</v>
      </c>
      <c r="D17" s="13">
        <f>簡明財務資料!D17/1000</f>
        <v>3408.009</v>
      </c>
      <c r="E17" s="13">
        <f>簡明財務資料!E17/1000</f>
        <v>4738.4750000000004</v>
      </c>
      <c r="F17" s="13">
        <f>簡明財務資料!F17/1000</f>
        <v>4105.3040000000001</v>
      </c>
      <c r="G17" s="13">
        <f>簡明財務資料!G17/1000</f>
        <v>4710.6980000000003</v>
      </c>
      <c r="H17" s="13">
        <f>簡明財務資料!H17/1000</f>
        <v>5151.8609999999999</v>
      </c>
      <c r="I17" s="13">
        <f>簡明財務資料!I17/1000</f>
        <v>4022.6779999999999</v>
      </c>
      <c r="J17" s="13">
        <f>簡明財務資料!J17/1000</f>
        <v>4757.5550000000003</v>
      </c>
      <c r="K17" s="13">
        <f>簡明財務資料!K17/1000</f>
        <v>5044.4610000000002</v>
      </c>
      <c r="L17" s="13">
        <f>簡明財務資料!L17/1000</f>
        <v>3847.058</v>
      </c>
      <c r="M17" s="13">
        <f>簡明財務資料!M17/1000</f>
        <v>3723.3040000000001</v>
      </c>
      <c r="N17" s="13">
        <f>簡明財務資料!N17/1000</f>
        <v>6841.8940000000002</v>
      </c>
      <c r="O17" s="2"/>
      <c r="P17" s="2"/>
    </row>
    <row r="18" spans="1:16" x14ac:dyDescent="0.25">
      <c r="A18" s="18" t="s">
        <v>13</v>
      </c>
      <c r="B18" s="19"/>
      <c r="C18" s="13">
        <f>簡明財務資料!C18/1000</f>
        <v>500000</v>
      </c>
      <c r="D18" s="13">
        <f>簡明財務資料!D18/1000</f>
        <v>500000</v>
      </c>
      <c r="E18" s="13">
        <f>簡明財務資料!E18/1000</f>
        <v>500000</v>
      </c>
      <c r="F18" s="13">
        <f>簡明財務資料!F18/1000</f>
        <v>500000</v>
      </c>
      <c r="G18" s="13">
        <f>簡明財務資料!G18/1000</f>
        <v>500000</v>
      </c>
      <c r="H18" s="13">
        <f>簡明財務資料!H18/1000</f>
        <v>500000</v>
      </c>
      <c r="I18" s="13">
        <f>簡明財務資料!I18/1000</f>
        <v>500000</v>
      </c>
      <c r="J18" s="13">
        <f>簡明財務資料!J18/1000</f>
        <v>500000</v>
      </c>
      <c r="K18" s="13">
        <f>簡明財務資料!K18/1000</f>
        <v>500000</v>
      </c>
      <c r="L18" s="13">
        <f>簡明財務資料!L18/1000</f>
        <v>500000</v>
      </c>
      <c r="M18" s="13">
        <f>簡明財務資料!M18/1000</f>
        <v>500000</v>
      </c>
      <c r="N18" s="13">
        <f>簡明財務資料!N18/1000</f>
        <v>500000</v>
      </c>
      <c r="O18" s="2"/>
      <c r="P18" s="2"/>
    </row>
    <row r="19" spans="1:16" x14ac:dyDescent="0.25">
      <c r="A19" s="20" t="s">
        <v>14</v>
      </c>
      <c r="B19" s="21"/>
      <c r="C19" s="13">
        <f>簡明財務資料!C19/1000</f>
        <v>231171.48300000001</v>
      </c>
      <c r="D19" s="13">
        <f>簡明財務資料!D19/1000</f>
        <v>226172.82399999999</v>
      </c>
      <c r="E19" s="13">
        <f>簡明財務資料!E19/1000</f>
        <v>220068.78099999999</v>
      </c>
      <c r="F19" s="13">
        <f>簡明財務資料!F19/1000</f>
        <v>214003.261</v>
      </c>
      <c r="G19" s="13">
        <f>簡明財務資料!G19/1000</f>
        <v>207127.23300000001</v>
      </c>
      <c r="H19" s="13">
        <f>簡明財務資料!H19/1000</f>
        <v>198950.47399999999</v>
      </c>
      <c r="I19" s="13">
        <f>簡明財務資料!I19/1000</f>
        <v>191995.65299999999</v>
      </c>
      <c r="J19" s="13">
        <f>簡明財務資料!J19/1000</f>
        <v>187371.58600000001</v>
      </c>
      <c r="K19" s="13">
        <f>簡明財務資料!K19/1000</f>
        <v>182013.883</v>
      </c>
      <c r="L19" s="13">
        <f>簡明財務資料!L19/1000</f>
        <v>175842.16800000001</v>
      </c>
      <c r="M19" s="13">
        <f>簡明財務資料!M19/1000</f>
        <v>170338.609</v>
      </c>
      <c r="N19" s="13">
        <f>簡明財務資料!N19/1000</f>
        <v>175512.13699999999</v>
      </c>
      <c r="O19" s="2"/>
      <c r="P19" s="2"/>
    </row>
    <row r="20" spans="1:16" ht="27.75" customHeight="1" x14ac:dyDescent="0.25">
      <c r="A20" s="22" t="s">
        <v>15</v>
      </c>
      <c r="B20" s="22"/>
      <c r="C20" s="14">
        <f>C12-C17-C19</f>
        <v>0</v>
      </c>
      <c r="D20" s="14">
        <f t="shared" ref="D20:N20" si="0">D12-D17-D19</f>
        <v>0</v>
      </c>
      <c r="E20" s="14">
        <f>E12-E17-E19</f>
        <v>0</v>
      </c>
      <c r="F20" s="14">
        <f t="shared" si="0"/>
        <v>0</v>
      </c>
      <c r="G20" s="14">
        <f t="shared" si="0"/>
        <v>0</v>
      </c>
      <c r="H20" s="14">
        <f t="shared" si="0"/>
        <v>0</v>
      </c>
      <c r="I20" s="14">
        <f t="shared" si="0"/>
        <v>0</v>
      </c>
      <c r="J20" s="14">
        <f t="shared" si="0"/>
        <v>0</v>
      </c>
      <c r="K20" s="14">
        <f t="shared" si="0"/>
        <v>0</v>
      </c>
      <c r="L20" s="14">
        <f t="shared" si="0"/>
        <v>0</v>
      </c>
      <c r="M20" s="14">
        <f t="shared" si="0"/>
        <v>0</v>
      </c>
      <c r="N20" s="14">
        <f t="shared" si="0"/>
        <v>0</v>
      </c>
      <c r="O20" s="2"/>
      <c r="P20" s="2"/>
    </row>
    <row r="21" spans="1:16" x14ac:dyDescent="0.25">
      <c r="A21" s="4" t="s">
        <v>16</v>
      </c>
      <c r="B21" s="5" t="s">
        <v>17</v>
      </c>
      <c r="C21" s="13">
        <f>簡明財務資料!C21/1000</f>
        <v>0</v>
      </c>
      <c r="D21" s="13">
        <f>簡明財務資料!D21/1000</f>
        <v>0</v>
      </c>
      <c r="E21" s="13">
        <f>簡明財務資料!E21/1000</f>
        <v>205</v>
      </c>
      <c r="F21" s="13">
        <f>簡明財務資料!F21/1000</f>
        <v>0</v>
      </c>
      <c r="G21" s="13">
        <f>簡明財務資料!G21/1000</f>
        <v>0</v>
      </c>
      <c r="H21" s="13">
        <f>簡明財務資料!H21/1000</f>
        <v>0</v>
      </c>
      <c r="I21" s="13">
        <f>簡明財務資料!I21/1000</f>
        <v>0</v>
      </c>
      <c r="J21" s="13">
        <f>簡明財務資料!J21/1000</f>
        <v>1567.7090000000001</v>
      </c>
      <c r="K21" s="13">
        <f>簡明財務資料!K21/1000</f>
        <v>2597</v>
      </c>
      <c r="L21" s="13">
        <f>簡明財務資料!L21/1000</f>
        <v>0</v>
      </c>
      <c r="M21" s="13">
        <f>簡明財務資料!M21/1000</f>
        <v>0</v>
      </c>
      <c r="N21" s="13">
        <f>簡明財務資料!N21/1000</f>
        <v>13894</v>
      </c>
      <c r="O21" s="2"/>
      <c r="P21" s="2"/>
    </row>
    <row r="22" spans="1:16" ht="16.5" customHeight="1" x14ac:dyDescent="0.25">
      <c r="A22" s="6"/>
      <c r="B22" s="7" t="s">
        <v>18</v>
      </c>
      <c r="C22" s="13">
        <f>簡明財務資料!C22/1000</f>
        <v>11407.607</v>
      </c>
      <c r="D22" s="13">
        <f>簡明財務資料!D22/1000</f>
        <v>5012.3220000000001</v>
      </c>
      <c r="E22" s="13">
        <f>簡明財務資料!E22/1000</f>
        <v>6322.7070000000003</v>
      </c>
      <c r="F22" s="13">
        <f>簡明財務資料!F22/1000</f>
        <v>6079.1840000000002</v>
      </c>
      <c r="G22" s="13">
        <f>簡明財務資料!G22/1000</f>
        <v>6889.6909999999998</v>
      </c>
      <c r="H22" s="13">
        <f>簡明財務資料!H22/1000</f>
        <v>8212.1710000000003</v>
      </c>
      <c r="I22" s="13">
        <f>簡明財務資料!I22/1000</f>
        <v>6968.4849999999997</v>
      </c>
      <c r="J22" s="13">
        <f>簡明財務資料!J22/1000</f>
        <v>6205.4390000000003</v>
      </c>
      <c r="K22" s="13">
        <f>簡明財務資料!K22/1000</f>
        <v>7959.9780000000001</v>
      </c>
      <c r="L22" s="13">
        <f>簡明財務資料!L22/1000</f>
        <v>6185.3789999999999</v>
      </c>
      <c r="M22" s="13">
        <f>簡明財務資料!M22/1000</f>
        <v>5517.2219999999998</v>
      </c>
      <c r="N22" s="13">
        <f>簡明財務資料!N22/1000</f>
        <v>8744.8520000000008</v>
      </c>
      <c r="O22" s="2"/>
      <c r="P22" s="2"/>
    </row>
    <row r="23" spans="1:16" ht="16.5" customHeight="1" x14ac:dyDescent="0.25">
      <c r="A23" s="6"/>
      <c r="B23" s="7" t="s">
        <v>19</v>
      </c>
      <c r="C23" s="13">
        <f>簡明財務資料!C23/1000</f>
        <v>-11407.607</v>
      </c>
      <c r="D23" s="13">
        <f>簡明財務資料!D23/1000</f>
        <v>-5012.3220000000001</v>
      </c>
      <c r="E23" s="13">
        <f>簡明財務資料!E23/1000</f>
        <v>-6117.7070000000003</v>
      </c>
      <c r="F23" s="13">
        <f>簡明財務資料!F23/1000</f>
        <v>-6079.1840000000002</v>
      </c>
      <c r="G23" s="13">
        <f>簡明財務資料!G23/1000</f>
        <v>-6889.6909999999998</v>
      </c>
      <c r="H23" s="13">
        <f>簡明財務資料!H23/1000</f>
        <v>-8212.1710000000003</v>
      </c>
      <c r="I23" s="13">
        <f>簡明財務資料!I23/1000</f>
        <v>-6968.4849999999997</v>
      </c>
      <c r="J23" s="13">
        <f>簡明財務資料!J23/1000</f>
        <v>-4637.7299999999996</v>
      </c>
      <c r="K23" s="13">
        <f>簡明財務資料!K23/1000</f>
        <v>-5362.9780000000001</v>
      </c>
      <c r="L23" s="13">
        <f>簡明財務資料!L23/1000</f>
        <v>-6185.3789999999999</v>
      </c>
      <c r="M23" s="13">
        <f>簡明財務資料!M23/1000</f>
        <v>-5517.2219999999998</v>
      </c>
      <c r="N23" s="13">
        <f>簡明財務資料!N23/1000</f>
        <v>5149.1480000000001</v>
      </c>
      <c r="O23" s="2"/>
      <c r="P23" s="2"/>
    </row>
    <row r="24" spans="1:16" ht="16.5" customHeight="1" x14ac:dyDescent="0.25">
      <c r="A24" s="6"/>
      <c r="B24" s="7" t="s">
        <v>20</v>
      </c>
      <c r="C24" s="13">
        <f>簡明財務資料!C24/1000</f>
        <v>17.661999999999999</v>
      </c>
      <c r="D24" s="13">
        <f>簡明財務資料!D24/1000</f>
        <v>13.663</v>
      </c>
      <c r="E24" s="13">
        <f>簡明財務資料!E24/1000</f>
        <v>13.664</v>
      </c>
      <c r="F24" s="13">
        <f>簡明財務資料!F24/1000</f>
        <v>13.664</v>
      </c>
      <c r="G24" s="13">
        <f>簡明財務資料!G24/1000</f>
        <v>13.663</v>
      </c>
      <c r="H24" s="13">
        <f>簡明財務資料!H24/1000</f>
        <v>35.411999999999999</v>
      </c>
      <c r="I24" s="13">
        <f>簡明財務資料!I24/1000</f>
        <v>13.664</v>
      </c>
      <c r="J24" s="13">
        <f>簡明財務資料!J24/1000</f>
        <v>13.663</v>
      </c>
      <c r="K24" s="13">
        <f>簡明財務資料!K24/1000</f>
        <v>5.2750000000000004</v>
      </c>
      <c r="L24" s="13">
        <f>簡明財務資料!L24/1000</f>
        <v>13.664</v>
      </c>
      <c r="M24" s="13">
        <f>簡明財務資料!M24/1000</f>
        <v>13.663</v>
      </c>
      <c r="N24" s="13">
        <f>簡明財務資料!N24/1000</f>
        <v>24.38</v>
      </c>
      <c r="O24" s="2"/>
      <c r="P24" s="2"/>
    </row>
    <row r="25" spans="1:16" ht="16.5" customHeight="1" x14ac:dyDescent="0.25">
      <c r="A25" s="6"/>
      <c r="B25" s="7" t="s">
        <v>21</v>
      </c>
      <c r="C25" s="13">
        <f>簡明財務資料!C25/1000</f>
        <v>-11389.945</v>
      </c>
      <c r="D25" s="13">
        <f>簡明財務資料!D25/1000</f>
        <v>-4998.6589999999997</v>
      </c>
      <c r="E25" s="13">
        <f>簡明財務資料!E25/1000</f>
        <v>-6104.0429999999997</v>
      </c>
      <c r="F25" s="13">
        <f>簡明財務資料!F25/1000</f>
        <v>-6065.52</v>
      </c>
      <c r="G25" s="13">
        <f>簡明財務資料!G25/1000</f>
        <v>-6876.0280000000002</v>
      </c>
      <c r="H25" s="13">
        <f>簡明財務資料!H25/1000</f>
        <v>-8176.759</v>
      </c>
      <c r="I25" s="13">
        <f>簡明財務資料!I25/1000</f>
        <v>-6954.8209999999999</v>
      </c>
      <c r="J25" s="13">
        <f>簡明財務資料!J25/1000</f>
        <v>-4624.067</v>
      </c>
      <c r="K25" s="13">
        <f>簡明財務資料!K25/1000</f>
        <v>-5357.7030000000004</v>
      </c>
      <c r="L25" s="13">
        <f>簡明財務資料!L25/1000</f>
        <v>-6171.7150000000001</v>
      </c>
      <c r="M25" s="13">
        <f>簡明財務資料!M25/1000</f>
        <v>-5503.5590000000002</v>
      </c>
      <c r="N25" s="13">
        <f>簡明財務資料!N25/1000</f>
        <v>5173.5280000000002</v>
      </c>
      <c r="O25" s="2"/>
      <c r="P25" s="2"/>
    </row>
    <row r="26" spans="1:16" ht="16.5" customHeight="1" x14ac:dyDescent="0.25">
      <c r="A26" s="6"/>
      <c r="B26" s="7" t="s">
        <v>22</v>
      </c>
      <c r="C26" s="13">
        <f>簡明財務資料!C26/1000</f>
        <v>-11389.945</v>
      </c>
      <c r="D26" s="13">
        <f>簡明財務資料!D26/1000</f>
        <v>-4998.6589999999997</v>
      </c>
      <c r="E26" s="13">
        <f>簡明財務資料!E26/1000</f>
        <v>-6104.0429999999997</v>
      </c>
      <c r="F26" s="13">
        <f>簡明財務資料!F26/1000</f>
        <v>-6065.52</v>
      </c>
      <c r="G26" s="13">
        <f>簡明財務資料!G26/1000</f>
        <v>-6876.0280000000002</v>
      </c>
      <c r="H26" s="13">
        <f>簡明財務資料!H26/1000</f>
        <v>-8176.759</v>
      </c>
      <c r="I26" s="13">
        <f>簡明財務資料!I26/1000</f>
        <v>-6954.8209999999999</v>
      </c>
      <c r="J26" s="13">
        <f>簡明財務資料!J26/1000</f>
        <v>-4624.067</v>
      </c>
      <c r="K26" s="13">
        <f>簡明財務資料!K26/1000</f>
        <v>-5357.7030000000004</v>
      </c>
      <c r="L26" s="13">
        <f>簡明財務資料!L26/1000</f>
        <v>-6171.7150000000001</v>
      </c>
      <c r="M26" s="13">
        <f>簡明財務資料!M26/1000</f>
        <v>-5503.5590000000002</v>
      </c>
      <c r="N26" s="13">
        <f>簡明財務資料!N26/1000</f>
        <v>5173.5280000000002</v>
      </c>
      <c r="O26" s="2"/>
      <c r="P26" s="2"/>
    </row>
    <row r="27" spans="1:16" ht="16.5" customHeight="1" x14ac:dyDescent="0.25">
      <c r="A27" s="6"/>
      <c r="B27" s="7" t="s">
        <v>23</v>
      </c>
      <c r="C27" s="13">
        <f>簡明財務資料!C27/1000</f>
        <v>0</v>
      </c>
      <c r="D27" s="13">
        <f>簡明財務資料!D27/1000</f>
        <v>0</v>
      </c>
      <c r="E27" s="13">
        <f>簡明財務資料!E27/1000</f>
        <v>0</v>
      </c>
      <c r="F27" s="13">
        <f>簡明財務資料!F27/1000</f>
        <v>0</v>
      </c>
      <c r="G27" s="13">
        <f>簡明財務資料!G27/1000</f>
        <v>0</v>
      </c>
      <c r="H27" s="13">
        <f>簡明財務資料!H27/1000</f>
        <v>0</v>
      </c>
      <c r="I27" s="13">
        <f>簡明財務資料!I27/1000</f>
        <v>0</v>
      </c>
      <c r="J27" s="13">
        <f>簡明財務資料!J27/1000</f>
        <v>0</v>
      </c>
      <c r="K27" s="13">
        <f>簡明財務資料!K27/1000</f>
        <v>0</v>
      </c>
      <c r="L27" s="13">
        <f>簡明財務資料!L27/1000</f>
        <v>0</v>
      </c>
      <c r="M27" s="13">
        <f>簡明財務資料!M27/1000</f>
        <v>0</v>
      </c>
      <c r="N27" s="13">
        <f>簡明財務資料!N27/1000</f>
        <v>0</v>
      </c>
      <c r="O27" s="2"/>
      <c r="P27" s="2"/>
    </row>
    <row r="28" spans="1:16" x14ac:dyDescent="0.25">
      <c r="A28" s="6" t="s">
        <v>24</v>
      </c>
      <c r="B28" s="7" t="s">
        <v>17</v>
      </c>
      <c r="C28" s="13">
        <f>簡明財務資料!C28/1000</f>
        <v>0</v>
      </c>
      <c r="D28" s="13">
        <f>簡明財務資料!D28/1000</f>
        <v>0</v>
      </c>
      <c r="E28" s="13">
        <f>簡明財務資料!E28/1000</f>
        <v>205</v>
      </c>
      <c r="F28" s="13">
        <f>簡明財務資料!F28/1000</f>
        <v>205</v>
      </c>
      <c r="G28" s="13">
        <f>簡明財務資料!G28/1000</f>
        <v>205</v>
      </c>
      <c r="H28" s="13">
        <f>簡明財務資料!H28/1000</f>
        <v>205</v>
      </c>
      <c r="I28" s="13">
        <f>簡明財務資料!I28/1000</f>
        <v>205</v>
      </c>
      <c r="J28" s="13">
        <f>簡明財務資料!J28/1000</f>
        <v>1772.7090000000001</v>
      </c>
      <c r="K28" s="13">
        <f>簡明財務資料!K28/1000</f>
        <v>4369.7089999999998</v>
      </c>
      <c r="L28" s="13">
        <f>簡明財務資料!L28/1000</f>
        <v>4369.7089999999998</v>
      </c>
      <c r="M28" s="13">
        <f>簡明財務資料!M28/1000</f>
        <v>4369.7089999999998</v>
      </c>
      <c r="N28" s="13">
        <f>簡明財務資料!N28/1000</f>
        <v>18263.708999999999</v>
      </c>
      <c r="O28" s="2"/>
      <c r="P28" s="2"/>
    </row>
    <row r="29" spans="1:16" ht="16.5" customHeight="1" x14ac:dyDescent="0.25">
      <c r="A29" s="6"/>
      <c r="B29" s="7" t="s">
        <v>18</v>
      </c>
      <c r="C29" s="13">
        <f>簡明財務資料!C29/1000</f>
        <v>11407.607</v>
      </c>
      <c r="D29" s="13">
        <f>簡明財務資料!D29/1000</f>
        <v>16419.929</v>
      </c>
      <c r="E29" s="13">
        <f>簡明財務資料!E29/1000</f>
        <v>22742.635999999999</v>
      </c>
      <c r="F29" s="13">
        <f>簡明財務資料!F29/1000</f>
        <v>28821.82</v>
      </c>
      <c r="G29" s="13">
        <f>簡明財務資料!G29/1000</f>
        <v>35711.510999999999</v>
      </c>
      <c r="H29" s="13">
        <f>簡明財務資料!H29/1000</f>
        <v>43923.682000000001</v>
      </c>
      <c r="I29" s="13">
        <f>簡明財務資料!I29/1000</f>
        <v>50892.167000000001</v>
      </c>
      <c r="J29" s="13">
        <f>簡明財務資料!J29/1000</f>
        <v>57097.606</v>
      </c>
      <c r="K29" s="13">
        <f>簡明財務資料!K29/1000</f>
        <v>65057.584000000003</v>
      </c>
      <c r="L29" s="13">
        <f>簡明財務資料!L29/1000</f>
        <v>71242.963000000003</v>
      </c>
      <c r="M29" s="13">
        <f>簡明財務資料!M29/1000</f>
        <v>76760.184999999998</v>
      </c>
      <c r="N29" s="13">
        <f>簡明財務資料!N29/1000</f>
        <v>85505.036999999997</v>
      </c>
      <c r="O29" s="2"/>
      <c r="P29" s="2"/>
    </row>
    <row r="30" spans="1:16" ht="16.5" customHeight="1" x14ac:dyDescent="0.25">
      <c r="A30" s="6"/>
      <c r="B30" s="7" t="s">
        <v>19</v>
      </c>
      <c r="C30" s="13">
        <f>簡明財務資料!C30/1000</f>
        <v>-11407.607</v>
      </c>
      <c r="D30" s="13">
        <f>簡明財務資料!D30/1000</f>
        <v>-16419.929</v>
      </c>
      <c r="E30" s="13">
        <f>簡明財務資料!E30/1000</f>
        <v>-22537.635999999999</v>
      </c>
      <c r="F30" s="13">
        <f>簡明財務資料!F30/1000</f>
        <v>-28616.82</v>
      </c>
      <c r="G30" s="13">
        <f>簡明財務資料!G30/1000</f>
        <v>-35506.510999999999</v>
      </c>
      <c r="H30" s="13">
        <f>簡明財務資料!H30/1000</f>
        <v>-43718.682000000001</v>
      </c>
      <c r="I30" s="13">
        <f>簡明財務資料!I30/1000</f>
        <v>-50687.167000000001</v>
      </c>
      <c r="J30" s="13">
        <f>簡明財務資料!J30/1000</f>
        <v>-55324.896999999997</v>
      </c>
      <c r="K30" s="13">
        <f>簡明財務資料!K30/1000</f>
        <v>-60687.875</v>
      </c>
      <c r="L30" s="13">
        <f>簡明財務資料!L30/1000</f>
        <v>-66873.254000000001</v>
      </c>
      <c r="M30" s="13">
        <f>簡明財務資料!M30/1000</f>
        <v>-72390.475999999995</v>
      </c>
      <c r="N30" s="13">
        <f>簡明財務資料!N30/1000</f>
        <v>-67241.327999999994</v>
      </c>
      <c r="O30" s="2"/>
      <c r="P30" s="2"/>
    </row>
    <row r="31" spans="1:16" ht="16.5" customHeight="1" x14ac:dyDescent="0.25">
      <c r="A31" s="6"/>
      <c r="B31" s="7" t="s">
        <v>20</v>
      </c>
      <c r="C31" s="13">
        <f>簡明財務資料!C31/1000</f>
        <v>17.661999999999999</v>
      </c>
      <c r="D31" s="13">
        <f>簡明財務資料!D31/1000</f>
        <v>31.324999999999999</v>
      </c>
      <c r="E31" s="13">
        <f>簡明財務資料!E31/1000</f>
        <v>44.988999999999997</v>
      </c>
      <c r="F31" s="13">
        <f>簡明財務資料!F31/1000</f>
        <v>58.652999999999999</v>
      </c>
      <c r="G31" s="13">
        <f>簡明財務資料!G31/1000</f>
        <v>72.316000000000003</v>
      </c>
      <c r="H31" s="13">
        <f>簡明財務資料!H31/1000</f>
        <v>107.72799999999999</v>
      </c>
      <c r="I31" s="13">
        <f>簡明財務資料!I31/1000</f>
        <v>121.392</v>
      </c>
      <c r="J31" s="13">
        <f>簡明財務資料!J31/1000</f>
        <v>135.05500000000001</v>
      </c>
      <c r="K31" s="13">
        <f>簡明財務資料!K31/1000</f>
        <v>140.33000000000001</v>
      </c>
      <c r="L31" s="13">
        <f>簡明財務資料!L31/1000</f>
        <v>153.994</v>
      </c>
      <c r="M31" s="13">
        <f>簡明財務資料!M31/1000</f>
        <v>167.65700000000001</v>
      </c>
      <c r="N31" s="13">
        <f>簡明財務資料!N31/1000</f>
        <v>192.03700000000001</v>
      </c>
      <c r="O31" s="2"/>
      <c r="P31" s="2"/>
    </row>
    <row r="32" spans="1:16" ht="16.5" customHeight="1" x14ac:dyDescent="0.25">
      <c r="A32" s="6"/>
      <c r="B32" s="7" t="s">
        <v>21</v>
      </c>
      <c r="C32" s="13">
        <f>簡明財務資料!C32/1000</f>
        <v>-11389.945</v>
      </c>
      <c r="D32" s="13">
        <f>簡明財務資料!D32/1000</f>
        <v>-16388.603999999999</v>
      </c>
      <c r="E32" s="13">
        <f>簡明財務資料!E32/1000</f>
        <v>-22492.647000000001</v>
      </c>
      <c r="F32" s="13">
        <f>簡明財務資料!F32/1000</f>
        <v>-28558.167000000001</v>
      </c>
      <c r="G32" s="13">
        <f>簡明財務資料!G32/1000</f>
        <v>-35434.195</v>
      </c>
      <c r="H32" s="13">
        <f>簡明財務資料!H32/1000</f>
        <v>-43610.953999999998</v>
      </c>
      <c r="I32" s="13">
        <f>簡明財務資料!I32/1000</f>
        <v>-50565.775000000001</v>
      </c>
      <c r="J32" s="13">
        <f>簡明財務資料!J32/1000</f>
        <v>-55189.841999999997</v>
      </c>
      <c r="K32" s="13">
        <f>簡明財務資料!K32/1000</f>
        <v>-60547.544999999998</v>
      </c>
      <c r="L32" s="13">
        <f>簡明財務資料!L32/1000</f>
        <v>-66719.259999999995</v>
      </c>
      <c r="M32" s="13">
        <f>簡明財務資料!M32/1000</f>
        <v>-72222.819000000003</v>
      </c>
      <c r="N32" s="13">
        <f>簡明財務資料!N32/1000</f>
        <v>-67049.290999999997</v>
      </c>
      <c r="O32" s="2"/>
      <c r="P32" s="2"/>
    </row>
    <row r="33" spans="1:16" ht="16.5" customHeight="1" x14ac:dyDescent="0.25">
      <c r="A33" s="6"/>
      <c r="B33" s="7" t="s">
        <v>22</v>
      </c>
      <c r="C33" s="13">
        <f>簡明財務資料!C33/1000</f>
        <v>-11389.945</v>
      </c>
      <c r="D33" s="13">
        <f>簡明財務資料!D33/1000</f>
        <v>-16388.603999999999</v>
      </c>
      <c r="E33" s="13">
        <f>簡明財務資料!E33/1000</f>
        <v>-22492.647000000001</v>
      </c>
      <c r="F33" s="13">
        <f>簡明財務資料!F33/1000</f>
        <v>-28558.167000000001</v>
      </c>
      <c r="G33" s="13">
        <f>簡明財務資料!G33/1000</f>
        <v>-35434.195</v>
      </c>
      <c r="H33" s="13">
        <f>簡明財務資料!H33/1000</f>
        <v>-43610.953999999998</v>
      </c>
      <c r="I33" s="13">
        <f>簡明財務資料!I33/1000</f>
        <v>-50565.775000000001</v>
      </c>
      <c r="J33" s="13">
        <f>簡明財務資料!J33/1000</f>
        <v>-55189.841999999997</v>
      </c>
      <c r="K33" s="13">
        <f>簡明財務資料!K33/1000</f>
        <v>-60547.544999999998</v>
      </c>
      <c r="L33" s="13">
        <f>簡明財務資料!L33/1000</f>
        <v>-66719.259999999995</v>
      </c>
      <c r="M33" s="13">
        <f>簡明財務資料!M33/1000</f>
        <v>-72222.819000000003</v>
      </c>
      <c r="N33" s="13">
        <f>簡明財務資料!N33/1000</f>
        <v>-67049.290999999997</v>
      </c>
      <c r="O33" s="2"/>
      <c r="P33" s="2"/>
    </row>
    <row r="34" spans="1:16" ht="16.5" customHeight="1" x14ac:dyDescent="0.25">
      <c r="A34" s="8"/>
      <c r="B34" s="9" t="s">
        <v>23</v>
      </c>
      <c r="C34" s="13">
        <f>簡明財務資料!C34/1000</f>
        <v>0</v>
      </c>
      <c r="D34" s="13">
        <f>簡明財務資料!D34/1000</f>
        <v>0</v>
      </c>
      <c r="E34" s="13">
        <f>簡明財務資料!E34/1000</f>
        <v>0</v>
      </c>
      <c r="F34" s="13">
        <f>簡明財務資料!F34/1000</f>
        <v>0</v>
      </c>
      <c r="G34" s="13">
        <f>簡明財務資料!G34/1000</f>
        <v>0</v>
      </c>
      <c r="H34" s="13">
        <f>簡明財務資料!H34/1000</f>
        <v>0</v>
      </c>
      <c r="I34" s="13">
        <f>簡明財務資料!I34/1000</f>
        <v>0</v>
      </c>
      <c r="J34" s="13">
        <f>簡明財務資料!J34/1000</f>
        <v>0</v>
      </c>
      <c r="K34" s="13">
        <f>簡明財務資料!K34/1000</f>
        <v>0</v>
      </c>
      <c r="L34" s="13">
        <f>簡明財務資料!L34/1000</f>
        <v>0</v>
      </c>
      <c r="M34" s="13">
        <f>簡明財務資料!M34/1000</f>
        <v>0</v>
      </c>
      <c r="N34" s="13">
        <f>簡明財務資料!N34/1000</f>
        <v>0</v>
      </c>
      <c r="O34" s="2"/>
      <c r="P34" s="2"/>
    </row>
    <row r="35" spans="1:16" x14ac:dyDescent="0.25">
      <c r="A35" s="12" t="s">
        <v>25</v>
      </c>
      <c r="B35" s="23" t="s">
        <v>26</v>
      </c>
      <c r="C35" s="23"/>
      <c r="D35" s="23"/>
      <c r="E35" s="23"/>
      <c r="F35" s="23"/>
      <c r="G35" s="23"/>
      <c r="H35" s="23"/>
      <c r="I35" s="23"/>
      <c r="J35" s="23"/>
      <c r="K35" s="2"/>
      <c r="L35" s="2"/>
      <c r="M35" s="2"/>
      <c r="N35" s="2"/>
      <c r="O35" s="2"/>
      <c r="P35" s="2"/>
    </row>
    <row r="36" spans="1:16" x14ac:dyDescent="0.25">
      <c r="A36" s="12"/>
      <c r="B36" s="17" t="s">
        <v>32</v>
      </c>
      <c r="C36" s="17"/>
      <c r="D36" s="17"/>
      <c r="E36" s="17"/>
      <c r="F36" s="17"/>
      <c r="G36" s="17"/>
      <c r="H36" s="17"/>
      <c r="I36" s="17"/>
      <c r="J36" s="17"/>
      <c r="K36" s="2"/>
      <c r="L36" s="2"/>
      <c r="M36" s="2"/>
      <c r="N36" s="2"/>
      <c r="O36" s="2"/>
      <c r="P36" s="2"/>
    </row>
    <row r="37" spans="1:16" x14ac:dyDescent="0.25">
      <c r="A37" s="12"/>
      <c r="B37" s="17" t="s">
        <v>27</v>
      </c>
      <c r="C37" s="17"/>
      <c r="D37" s="17"/>
      <c r="E37" s="17"/>
      <c r="F37" s="17"/>
      <c r="G37" s="17"/>
      <c r="H37" s="17"/>
      <c r="I37" s="17"/>
      <c r="J37" s="17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D39" s="15"/>
    </row>
    <row r="40" spans="1:16" x14ac:dyDescent="0.25">
      <c r="D40" s="15"/>
    </row>
  </sheetData>
  <mergeCells count="24">
    <mergeCell ref="A11:B11"/>
    <mergeCell ref="A1:B1"/>
    <mergeCell ref="C1:I1"/>
    <mergeCell ref="A2:B2"/>
    <mergeCell ref="C2:I2"/>
    <mergeCell ref="A3:B3"/>
    <mergeCell ref="A5:B5"/>
    <mergeCell ref="A6:B6"/>
    <mergeCell ref="A7:B7"/>
    <mergeCell ref="A8:B8"/>
    <mergeCell ref="A9:B9"/>
    <mergeCell ref="A10:B10"/>
    <mergeCell ref="B37:J37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B35:J35"/>
    <mergeCell ref="B36:J36"/>
  </mergeCells>
  <phoneticPr fontId="1" type="noConversion"/>
  <conditionalFormatting sqref="C20:N20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簡明財務資料</vt:lpstr>
      <vt:lpstr>簡明財務資料(千元)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user</cp:lastModifiedBy>
  <dcterms:created xsi:type="dcterms:W3CDTF">2014-03-26T08:58:50Z</dcterms:created>
  <dcterms:modified xsi:type="dcterms:W3CDTF">2018-01-08T09:15:15Z</dcterms:modified>
</cp:coreProperties>
</file>