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315" windowWidth="10275" windowHeight="7335" activeTab="1"/>
  </bookViews>
  <sheets>
    <sheet name="簡明財務資料" sheetId="1" r:id="rId1"/>
    <sheet name="簡明財務資料(千元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K12" i="1" l="1"/>
  <c r="K20" i="1" s="1"/>
  <c r="C28" i="1" l="1"/>
  <c r="D23" i="1"/>
  <c r="D25" i="1" s="1"/>
  <c r="E23" i="1"/>
  <c r="E25" i="1" s="1"/>
  <c r="E26" i="1" s="1"/>
  <c r="F23" i="1"/>
  <c r="F25" i="1" s="1"/>
  <c r="F26" i="1" s="1"/>
  <c r="G23" i="1"/>
  <c r="H23" i="1"/>
  <c r="I23" i="1"/>
  <c r="J23" i="1"/>
  <c r="J25" i="1" s="1"/>
  <c r="K23" i="1"/>
  <c r="L23" i="1"/>
  <c r="M23" i="1"/>
  <c r="N23" i="1"/>
  <c r="C23" i="1"/>
  <c r="C25" i="1" s="1"/>
  <c r="G25" i="1" l="1"/>
  <c r="G26" i="1" s="1"/>
  <c r="H25" i="1"/>
  <c r="I25" i="1"/>
  <c r="K25" i="1"/>
  <c r="L25" i="1"/>
  <c r="M25" i="1"/>
  <c r="N25" i="1"/>
  <c r="E17" i="1"/>
  <c r="F17" i="1"/>
  <c r="G17" i="1"/>
  <c r="H17" i="1"/>
  <c r="I17" i="1"/>
  <c r="J17" i="1"/>
  <c r="K17" i="1"/>
  <c r="L17" i="1"/>
  <c r="M17" i="1"/>
  <c r="N17" i="1"/>
  <c r="E12" i="1"/>
  <c r="F12" i="1"/>
  <c r="G12" i="1"/>
  <c r="H12" i="1"/>
  <c r="I12" i="1"/>
  <c r="J12" i="1"/>
  <c r="L12" i="1"/>
  <c r="M12" i="1"/>
  <c r="N12" i="1"/>
  <c r="G20" i="1" l="1"/>
  <c r="F20" i="1"/>
  <c r="N20" i="1"/>
  <c r="M20" i="1"/>
  <c r="L20" i="1"/>
  <c r="J20" i="1"/>
  <c r="I20" i="1"/>
  <c r="H20" i="1"/>
  <c r="E20" i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C29" i="1"/>
  <c r="D29" i="1" s="1"/>
  <c r="E29" i="1" s="1"/>
  <c r="F29" i="1" l="1"/>
  <c r="G29" i="1" s="1"/>
  <c r="H29" i="1" s="1"/>
  <c r="I29" i="1" s="1"/>
  <c r="C30" i="1"/>
  <c r="K19" i="4"/>
  <c r="J29" i="1" l="1"/>
  <c r="L19" i="4"/>
  <c r="K29" i="1" l="1"/>
  <c r="N19" i="4"/>
  <c r="M19" i="4"/>
  <c r="L29" i="1" l="1"/>
  <c r="N34" i="4"/>
  <c r="M34" i="4"/>
  <c r="L34" i="4"/>
  <c r="K34" i="4"/>
  <c r="J34" i="4"/>
  <c r="I34" i="4"/>
  <c r="H34" i="4"/>
  <c r="G34" i="4"/>
  <c r="F34" i="4"/>
  <c r="N31" i="4"/>
  <c r="M31" i="4"/>
  <c r="L31" i="4"/>
  <c r="K31" i="4"/>
  <c r="J31" i="4"/>
  <c r="I31" i="4"/>
  <c r="H31" i="4"/>
  <c r="G31" i="4"/>
  <c r="F31" i="4"/>
  <c r="N27" i="4"/>
  <c r="M27" i="4"/>
  <c r="L27" i="4"/>
  <c r="K27" i="4"/>
  <c r="J27" i="4"/>
  <c r="I27" i="4"/>
  <c r="H27" i="4"/>
  <c r="G27" i="4"/>
  <c r="F27" i="4"/>
  <c r="N26" i="4"/>
  <c r="M26" i="4"/>
  <c r="L26" i="4"/>
  <c r="K26" i="4"/>
  <c r="J26" i="4"/>
  <c r="I26" i="4"/>
  <c r="H26" i="4"/>
  <c r="F26" i="4"/>
  <c r="N24" i="4"/>
  <c r="M24" i="4"/>
  <c r="L24" i="4"/>
  <c r="K24" i="4"/>
  <c r="J24" i="4"/>
  <c r="I24" i="4"/>
  <c r="H24" i="4"/>
  <c r="G24" i="4"/>
  <c r="F24" i="4"/>
  <c r="N22" i="4"/>
  <c r="M22" i="4"/>
  <c r="L22" i="4"/>
  <c r="K22" i="4"/>
  <c r="J22" i="4"/>
  <c r="I22" i="4"/>
  <c r="H22" i="4"/>
  <c r="G22" i="4"/>
  <c r="F22" i="4"/>
  <c r="N21" i="4"/>
  <c r="M21" i="4"/>
  <c r="L21" i="4"/>
  <c r="K21" i="4"/>
  <c r="J21" i="4"/>
  <c r="I21" i="4"/>
  <c r="H21" i="4"/>
  <c r="G21" i="4"/>
  <c r="F21" i="4"/>
  <c r="J19" i="4"/>
  <c r="I19" i="4"/>
  <c r="H19" i="4"/>
  <c r="G19" i="4"/>
  <c r="F19" i="4"/>
  <c r="N18" i="4"/>
  <c r="M18" i="4"/>
  <c r="L18" i="4"/>
  <c r="K18" i="4"/>
  <c r="J18" i="4"/>
  <c r="I18" i="4"/>
  <c r="H18" i="4"/>
  <c r="G18" i="4"/>
  <c r="F18" i="4"/>
  <c r="N16" i="4"/>
  <c r="M16" i="4"/>
  <c r="L16" i="4"/>
  <c r="K16" i="4"/>
  <c r="J16" i="4"/>
  <c r="I16" i="4"/>
  <c r="H16" i="4"/>
  <c r="G16" i="4"/>
  <c r="F16" i="4"/>
  <c r="N15" i="4"/>
  <c r="M15" i="4"/>
  <c r="L15" i="4"/>
  <c r="K15" i="4"/>
  <c r="J15" i="4"/>
  <c r="I15" i="4"/>
  <c r="H15" i="4"/>
  <c r="G15" i="4"/>
  <c r="F15" i="4"/>
  <c r="N14" i="4"/>
  <c r="M14" i="4"/>
  <c r="L14" i="4"/>
  <c r="K14" i="4"/>
  <c r="J14" i="4"/>
  <c r="I14" i="4"/>
  <c r="H14" i="4"/>
  <c r="G14" i="4"/>
  <c r="F14" i="4"/>
  <c r="N13" i="4"/>
  <c r="M13" i="4"/>
  <c r="L13" i="4"/>
  <c r="K13" i="4"/>
  <c r="J13" i="4"/>
  <c r="I13" i="4"/>
  <c r="H13" i="4"/>
  <c r="G13" i="4"/>
  <c r="F13" i="4"/>
  <c r="N11" i="4"/>
  <c r="M11" i="4"/>
  <c r="L11" i="4"/>
  <c r="K11" i="4"/>
  <c r="J11" i="4"/>
  <c r="I11" i="4"/>
  <c r="H11" i="4"/>
  <c r="G11" i="4"/>
  <c r="F11" i="4"/>
  <c r="N10" i="4"/>
  <c r="M10" i="4"/>
  <c r="L10" i="4"/>
  <c r="K10" i="4"/>
  <c r="J10" i="4"/>
  <c r="I10" i="4"/>
  <c r="H10" i="4"/>
  <c r="G10" i="4"/>
  <c r="F10" i="4"/>
  <c r="N9" i="4"/>
  <c r="M9" i="4"/>
  <c r="L9" i="4"/>
  <c r="K9" i="4"/>
  <c r="J9" i="4"/>
  <c r="I9" i="4"/>
  <c r="H9" i="4"/>
  <c r="G9" i="4"/>
  <c r="F9" i="4"/>
  <c r="N8" i="4"/>
  <c r="M8" i="4"/>
  <c r="L8" i="4"/>
  <c r="K8" i="4"/>
  <c r="J8" i="4"/>
  <c r="I8" i="4"/>
  <c r="H8" i="4"/>
  <c r="G8" i="4"/>
  <c r="F8" i="4"/>
  <c r="N7" i="4"/>
  <c r="M7" i="4"/>
  <c r="L7" i="4"/>
  <c r="K7" i="4"/>
  <c r="J7" i="4"/>
  <c r="I7" i="4"/>
  <c r="H7" i="4"/>
  <c r="G7" i="4"/>
  <c r="F7" i="4"/>
  <c r="N6" i="4"/>
  <c r="M6" i="4"/>
  <c r="L6" i="4"/>
  <c r="K6" i="4"/>
  <c r="J6" i="4"/>
  <c r="I6" i="4"/>
  <c r="H6" i="4"/>
  <c r="G6" i="4"/>
  <c r="F6" i="4"/>
  <c r="E34" i="4"/>
  <c r="D34" i="4"/>
  <c r="C34" i="4"/>
  <c r="E31" i="4"/>
  <c r="C31" i="4"/>
  <c r="C29" i="4"/>
  <c r="C28" i="4"/>
  <c r="E27" i="4"/>
  <c r="D27" i="4"/>
  <c r="C27" i="4"/>
  <c r="E26" i="4"/>
  <c r="D26" i="4"/>
  <c r="E24" i="4"/>
  <c r="D24" i="4"/>
  <c r="C24" i="4"/>
  <c r="E22" i="4"/>
  <c r="D22" i="4"/>
  <c r="C22" i="4"/>
  <c r="E21" i="4"/>
  <c r="D21" i="4"/>
  <c r="C21" i="4"/>
  <c r="E19" i="4"/>
  <c r="D19" i="4"/>
  <c r="C19" i="4"/>
  <c r="E18" i="4"/>
  <c r="D18" i="4"/>
  <c r="C18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17" i="4"/>
  <c r="C32" i="1"/>
  <c r="D31" i="4"/>
  <c r="D28" i="1"/>
  <c r="F25" i="4"/>
  <c r="G23" i="4"/>
  <c r="H23" i="4"/>
  <c r="I23" i="4"/>
  <c r="J23" i="4"/>
  <c r="K25" i="4"/>
  <c r="L23" i="4"/>
  <c r="M23" i="4"/>
  <c r="N23" i="4"/>
  <c r="H25" i="4"/>
  <c r="E23" i="4"/>
  <c r="G12" i="4"/>
  <c r="I12" i="4"/>
  <c r="K12" i="4"/>
  <c r="L12" i="4"/>
  <c r="N12" i="4"/>
  <c r="F17" i="4"/>
  <c r="G17" i="4"/>
  <c r="H17" i="4"/>
  <c r="I17" i="4"/>
  <c r="J17" i="4"/>
  <c r="K17" i="4"/>
  <c r="L17" i="4"/>
  <c r="M17" i="4"/>
  <c r="N17" i="4"/>
  <c r="D17" i="1"/>
  <c r="D17" i="4" s="1"/>
  <c r="D12" i="1"/>
  <c r="D23" i="4"/>
  <c r="D25" i="4"/>
  <c r="C17" i="1"/>
  <c r="C17" i="4" s="1"/>
  <c r="C12" i="1"/>
  <c r="C12" i="4" s="1"/>
  <c r="D28" i="4" l="1"/>
  <c r="E28" i="1"/>
  <c r="M29" i="1"/>
  <c r="D20" i="1"/>
  <c r="D29" i="4"/>
  <c r="D30" i="1"/>
  <c r="D30" i="4" s="1"/>
  <c r="J25" i="4"/>
  <c r="C20" i="4"/>
  <c r="N25" i="4"/>
  <c r="K23" i="4"/>
  <c r="E20" i="4"/>
  <c r="N20" i="4"/>
  <c r="C25" i="4"/>
  <c r="C26" i="4"/>
  <c r="C33" i="1"/>
  <c r="C32" i="4"/>
  <c r="K20" i="4"/>
  <c r="D12" i="4"/>
  <c r="D20" i="4" s="1"/>
  <c r="M12" i="4"/>
  <c r="M20" i="4" s="1"/>
  <c r="L20" i="4"/>
  <c r="M25" i="4"/>
  <c r="C20" i="1"/>
  <c r="C23" i="4"/>
  <c r="L25" i="4"/>
  <c r="C30" i="4"/>
  <c r="E25" i="4"/>
  <c r="J12" i="4"/>
  <c r="J20" i="4" s="1"/>
  <c r="F23" i="4"/>
  <c r="I25" i="4"/>
  <c r="I20" i="4"/>
  <c r="H12" i="4"/>
  <c r="H20" i="4" s="1"/>
  <c r="G25" i="4"/>
  <c r="G26" i="4"/>
  <c r="G20" i="4"/>
  <c r="F12" i="4"/>
  <c r="F20" i="4" s="1"/>
  <c r="F28" i="1" l="1"/>
  <c r="E30" i="1"/>
  <c r="E32" i="1" s="1"/>
  <c r="E28" i="4"/>
  <c r="N29" i="1"/>
  <c r="E29" i="4"/>
  <c r="D32" i="1"/>
  <c r="D32" i="4" s="1"/>
  <c r="C33" i="4"/>
  <c r="D33" i="1"/>
  <c r="G33" i="1" s="1"/>
  <c r="H33" i="1" s="1"/>
  <c r="I33" i="1" s="1"/>
  <c r="J33" i="1" s="1"/>
  <c r="K33" i="1" s="1"/>
  <c r="L33" i="1" s="1"/>
  <c r="M33" i="1" s="1"/>
  <c r="N33" i="1" s="1"/>
  <c r="G28" i="1" l="1"/>
  <c r="F30" i="1"/>
  <c r="F32" i="1" s="1"/>
  <c r="F28" i="4"/>
  <c r="E30" i="4"/>
  <c r="E32" i="4"/>
  <c r="F29" i="4"/>
  <c r="D33" i="4"/>
  <c r="H28" i="1" l="1"/>
  <c r="G30" i="1"/>
  <c r="G32" i="1" s="1"/>
  <c r="G28" i="4"/>
  <c r="F30" i="4"/>
  <c r="F32" i="4"/>
  <c r="G29" i="4"/>
  <c r="E33" i="4"/>
  <c r="I28" i="1" l="1"/>
  <c r="H30" i="1"/>
  <c r="H32" i="1" s="1"/>
  <c r="H28" i="4"/>
  <c r="G32" i="4"/>
  <c r="G30" i="4"/>
  <c r="H29" i="4"/>
  <c r="F33" i="4"/>
  <c r="J28" i="1" l="1"/>
  <c r="I30" i="1"/>
  <c r="I32" i="1" s="1"/>
  <c r="I28" i="4"/>
  <c r="H32" i="4"/>
  <c r="H30" i="4"/>
  <c r="I29" i="4"/>
  <c r="G33" i="4"/>
  <c r="K28" i="1" l="1"/>
  <c r="J30" i="1"/>
  <c r="J32" i="1" s="1"/>
  <c r="J28" i="4"/>
  <c r="I32" i="4"/>
  <c r="I30" i="4"/>
  <c r="J29" i="4"/>
  <c r="H33" i="4"/>
  <c r="L28" i="1" l="1"/>
  <c r="K28" i="4"/>
  <c r="K30" i="1"/>
  <c r="K32" i="1" s="1"/>
  <c r="K29" i="4"/>
  <c r="J30" i="4"/>
  <c r="J32" i="4"/>
  <c r="I33" i="4"/>
  <c r="M28" i="1" l="1"/>
  <c r="L28" i="4"/>
  <c r="L30" i="1"/>
  <c r="L32" i="1" s="1"/>
  <c r="K32" i="4"/>
  <c r="K30" i="4"/>
  <c r="L29" i="4"/>
  <c r="J33" i="4"/>
  <c r="N28" i="1" l="1"/>
  <c r="M28" i="4"/>
  <c r="M30" i="1"/>
  <c r="M32" i="1" s="1"/>
  <c r="M29" i="4"/>
  <c r="L32" i="4"/>
  <c r="L30" i="4"/>
  <c r="K33" i="4"/>
  <c r="N28" i="4" l="1"/>
  <c r="N30" i="1"/>
  <c r="N32" i="1" s="1"/>
  <c r="M30" i="4"/>
  <c r="M32" i="4"/>
  <c r="N29" i="4"/>
  <c r="L33" i="4"/>
  <c r="N30" i="4" l="1"/>
  <c r="N32" i="4"/>
  <c r="N33" i="4"/>
  <c r="M33" i="4"/>
</calcChain>
</file>

<file path=xl/sharedStrings.xml><?xml version="1.0" encoding="utf-8"?>
<sst xmlns="http://schemas.openxmlformats.org/spreadsheetml/2006/main" count="126" uniqueCount="46">
  <si>
    <t>證券商名稱及代號</t>
  </si>
  <si>
    <t>流 動 資 產</t>
  </si>
  <si>
    <t>非流動金融資產及採用權益法之投資</t>
  </si>
  <si>
    <t>不 動 產 及 設 備</t>
  </si>
  <si>
    <t>投 資 性 不 動 產</t>
  </si>
  <si>
    <t>無 形 資 產</t>
  </si>
  <si>
    <t>其他非流動資產</t>
  </si>
  <si>
    <t>資 產 合 計</t>
  </si>
  <si>
    <t>流 動 負 債</t>
  </si>
  <si>
    <t>應 付 公 司 債</t>
  </si>
  <si>
    <t>長 期 借 款</t>
  </si>
  <si>
    <t>其他非流動負債</t>
  </si>
  <si>
    <t>負 債 合 計</t>
  </si>
  <si>
    <t>資 本</t>
  </si>
  <si>
    <t>業 主 權 益</t>
  </si>
  <si>
    <t>二. 簡明綜合損益表</t>
  </si>
  <si>
    <t>本月</t>
  </si>
  <si>
    <t>收 益</t>
  </si>
  <si>
    <t>支出及費用</t>
  </si>
  <si>
    <t>營 業 利 益</t>
  </si>
  <si>
    <t>營業外損益</t>
  </si>
  <si>
    <t>稅 前 淨 利</t>
  </si>
  <si>
    <t>稅 後 淨 利</t>
  </si>
  <si>
    <t>其他綜合損益</t>
  </si>
  <si>
    <t>本期</t>
  </si>
  <si>
    <t>註：</t>
  </si>
  <si>
    <t>1. 資料來源為證券商每月媒體申報之月計表，千元以下四捨五入</t>
  </si>
  <si>
    <t>3. 重大會計科目在併計收入(支出)時，將支出(收入)之負數亦計算在內</t>
  </si>
  <si>
    <t>專營證券承銷商財務資料</t>
    <phoneticPr fontId="1" type="noConversion"/>
  </si>
  <si>
    <t>單位：千元</t>
    <phoneticPr fontId="1" type="noConversion"/>
  </si>
  <si>
    <t>一. 簡明資產負債表</t>
    <phoneticPr fontId="1" type="noConversion"/>
  </si>
  <si>
    <t>0220富蘭德林</t>
    <phoneticPr fontId="1" type="noConversion"/>
  </si>
  <si>
    <t>2. 本期：如2月時曆年制證券商係指103/01/01-103/02/28，非曆年制證券商依其會計制度累計</t>
    <phoneticPr fontId="1" type="noConversion"/>
  </si>
  <si>
    <t>單位：元</t>
    <phoneticPr fontId="1" type="noConversion"/>
  </si>
  <si>
    <t>105年1月</t>
  </si>
  <si>
    <t>105年2月</t>
  </si>
  <si>
    <t>105年3月</t>
  </si>
  <si>
    <t>105年4月</t>
  </si>
  <si>
    <t>105年5月</t>
  </si>
  <si>
    <t>105年6月</t>
  </si>
  <si>
    <t>105年7月</t>
  </si>
  <si>
    <t>105年8月</t>
  </si>
  <si>
    <t>105年9月</t>
  </si>
  <si>
    <t>105年10月</t>
  </si>
  <si>
    <t>105年11月</t>
  </si>
  <si>
    <t>105年12月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</si>
</sst>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#,##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rgb="FFFFFFFF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3" xfId="1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8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3">
    <cellStyle name="一般" xfId="0" builtinId="0"/>
    <cellStyle name="一般 2" xfId="2"/>
    <cellStyle name="千分位" xfId="1" builtinId="3"/>
  </cellStyles>
  <dxfs count="2">
    <dxf>
      <font>
        <color rgb="FFFF0000"/>
      </font>
      <fill>
        <patternFill>
          <bgColor rgb="FFFF6D6D"/>
        </patternFill>
      </fill>
    </dxf>
    <dxf>
      <font>
        <color rgb="FFFF0000"/>
      </font>
      <fill>
        <patternFill>
          <bgColor rgb="FFFF6D6D"/>
        </patternFill>
      </fill>
    </dxf>
  </dxfs>
  <tableStyles count="0" defaultTableStyle="TableStyleMedium9" defaultPivotStyle="PivotStyleLight16"/>
  <colors>
    <mruColors>
      <color rgb="FFFFFFF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pane xSplit="2" ySplit="5" topLeftCell="F21" activePane="bottomRight" state="frozen"/>
      <selection pane="topRight" activeCell="C1" sqref="C1"/>
      <selection pane="bottomLeft" activeCell="A6" sqref="A6"/>
      <selection pane="bottomRight" activeCell="N28" sqref="N28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9"/>
      <c r="B1" s="19"/>
      <c r="C1" s="20" t="s">
        <v>28</v>
      </c>
      <c r="D1" s="20"/>
      <c r="E1" s="20"/>
      <c r="F1" s="20"/>
      <c r="G1" s="20"/>
      <c r="H1" s="20"/>
      <c r="I1" s="20"/>
      <c r="J1" s="1"/>
      <c r="K1" s="2"/>
      <c r="L1" s="2"/>
      <c r="M1" s="2"/>
      <c r="N1" s="2"/>
      <c r="O1" s="2"/>
      <c r="P1" s="2"/>
    </row>
    <row r="2" spans="1:16" x14ac:dyDescent="0.25">
      <c r="A2" s="19"/>
      <c r="B2" s="19"/>
      <c r="C2" s="21"/>
      <c r="D2" s="21"/>
      <c r="E2" s="21"/>
      <c r="F2" s="21"/>
      <c r="G2" s="21"/>
      <c r="H2" s="21"/>
      <c r="I2" s="21"/>
      <c r="J2" s="1"/>
      <c r="K2" s="2"/>
      <c r="L2" s="2"/>
      <c r="M2" s="2"/>
      <c r="N2" s="2"/>
      <c r="O2" s="2"/>
      <c r="P2" s="2"/>
    </row>
    <row r="3" spans="1:16" x14ac:dyDescent="0.25">
      <c r="A3" s="22" t="s">
        <v>30</v>
      </c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3"/>
      <c r="B4" s="1" t="s">
        <v>33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10" t="s">
        <v>45</v>
      </c>
      <c r="O4" s="2"/>
      <c r="P4" s="2"/>
    </row>
    <row r="5" spans="1:16" ht="29.25" customHeight="1" x14ac:dyDescent="0.25">
      <c r="A5" s="23" t="s">
        <v>0</v>
      </c>
      <c r="B5" s="24"/>
      <c r="C5" s="11" t="s">
        <v>31</v>
      </c>
      <c r="D5" s="11" t="s">
        <v>31</v>
      </c>
      <c r="E5" s="11" t="s">
        <v>31</v>
      </c>
      <c r="F5" s="11" t="s">
        <v>31</v>
      </c>
      <c r="G5" s="11" t="s">
        <v>31</v>
      </c>
      <c r="H5" s="11" t="s">
        <v>31</v>
      </c>
      <c r="I5" s="11" t="s">
        <v>31</v>
      </c>
      <c r="J5" s="11" t="s">
        <v>31</v>
      </c>
      <c r="K5" s="11" t="s">
        <v>31</v>
      </c>
      <c r="L5" s="11" t="s">
        <v>31</v>
      </c>
      <c r="M5" s="11" t="s">
        <v>31</v>
      </c>
      <c r="N5" s="11" t="s">
        <v>31</v>
      </c>
      <c r="O5" s="2"/>
      <c r="P5" s="2"/>
    </row>
    <row r="6" spans="1:16" x14ac:dyDescent="0.25">
      <c r="A6" s="17" t="s">
        <v>1</v>
      </c>
      <c r="B6" s="18"/>
      <c r="C6" s="13">
        <v>223140075</v>
      </c>
      <c r="D6" s="13">
        <v>196190196</v>
      </c>
      <c r="E6" s="13">
        <v>251863115</v>
      </c>
      <c r="F6" s="13">
        <v>245987967</v>
      </c>
      <c r="G6" s="16">
        <v>240741493</v>
      </c>
      <c r="H6" s="13">
        <v>236204176</v>
      </c>
      <c r="I6" s="13">
        <v>229145324</v>
      </c>
      <c r="J6" s="13">
        <v>222477288</v>
      </c>
      <c r="K6" s="13">
        <v>215907276</v>
      </c>
      <c r="L6" s="13">
        <v>205871540</v>
      </c>
      <c r="M6" s="13">
        <v>199983168</v>
      </c>
      <c r="N6" s="13">
        <v>195336842</v>
      </c>
      <c r="O6" s="2"/>
      <c r="P6" s="2"/>
    </row>
    <row r="7" spans="1:16" x14ac:dyDescent="0.25">
      <c r="A7" s="17" t="s">
        <v>2</v>
      </c>
      <c r="B7" s="18"/>
      <c r="C7" s="13">
        <v>0</v>
      </c>
      <c r="D7" s="13">
        <v>0</v>
      </c>
      <c r="E7" s="13">
        <v>55788791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"/>
      <c r="P7" s="2"/>
    </row>
    <row r="8" spans="1:16" x14ac:dyDescent="0.25">
      <c r="A8" s="17" t="s">
        <v>3</v>
      </c>
      <c r="B8" s="18"/>
      <c r="C8" s="13">
        <v>14193005</v>
      </c>
      <c r="D8" s="13">
        <v>13768633</v>
      </c>
      <c r="E8" s="13">
        <v>0</v>
      </c>
      <c r="F8" s="13">
        <v>12919889</v>
      </c>
      <c r="G8" s="13">
        <v>12495517</v>
      </c>
      <c r="H8" s="13">
        <v>12071145</v>
      </c>
      <c r="I8" s="13">
        <v>11646773</v>
      </c>
      <c r="J8" s="13">
        <v>11222404</v>
      </c>
      <c r="K8" s="13">
        <v>10798029</v>
      </c>
      <c r="L8" s="13">
        <v>10373657</v>
      </c>
      <c r="M8" s="13">
        <v>9949285</v>
      </c>
      <c r="N8" s="13">
        <v>9524913</v>
      </c>
      <c r="O8" s="2"/>
      <c r="P8" s="2"/>
    </row>
    <row r="9" spans="1:16" x14ac:dyDescent="0.25">
      <c r="A9" s="17" t="s">
        <v>4</v>
      </c>
      <c r="B9" s="18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"/>
      <c r="P9" s="2"/>
    </row>
    <row r="10" spans="1:16" x14ac:dyDescent="0.25">
      <c r="A10" s="17" t="s">
        <v>5</v>
      </c>
      <c r="B10" s="18"/>
      <c r="C10" s="13">
        <v>178500</v>
      </c>
      <c r="D10" s="13">
        <v>163625</v>
      </c>
      <c r="E10" s="13">
        <v>0</v>
      </c>
      <c r="F10" s="13">
        <v>133875</v>
      </c>
      <c r="G10" s="13">
        <v>119000</v>
      </c>
      <c r="H10" s="13">
        <v>104125</v>
      </c>
      <c r="I10" s="13">
        <v>89250</v>
      </c>
      <c r="J10" s="13">
        <v>74375</v>
      </c>
      <c r="K10" s="13">
        <v>59500</v>
      </c>
      <c r="L10" s="13">
        <v>44625</v>
      </c>
      <c r="M10" s="13">
        <v>29750</v>
      </c>
      <c r="N10" s="13">
        <v>14875</v>
      </c>
      <c r="O10" s="2"/>
      <c r="P10" s="2"/>
    </row>
    <row r="11" spans="1:16" x14ac:dyDescent="0.25">
      <c r="A11" s="17" t="s">
        <v>6</v>
      </c>
      <c r="B11" s="18"/>
      <c r="C11" s="13">
        <v>42295780</v>
      </c>
      <c r="D11" s="13">
        <v>42295780</v>
      </c>
      <c r="E11" s="13">
        <v>0</v>
      </c>
      <c r="F11" s="13">
        <v>42295780</v>
      </c>
      <c r="G11" s="13">
        <v>42604774</v>
      </c>
      <c r="H11" s="13">
        <v>42604774</v>
      </c>
      <c r="I11" s="13">
        <v>42604774</v>
      </c>
      <c r="J11" s="13">
        <v>42604774</v>
      </c>
      <c r="K11" s="13">
        <v>42604774</v>
      </c>
      <c r="L11" s="13">
        <v>42604774</v>
      </c>
      <c r="M11" s="13">
        <v>42604774</v>
      </c>
      <c r="N11" s="13">
        <v>42604774</v>
      </c>
      <c r="O11" s="2"/>
      <c r="P11" s="2"/>
    </row>
    <row r="12" spans="1:16" x14ac:dyDescent="0.25">
      <c r="A12" s="17" t="s">
        <v>7</v>
      </c>
      <c r="B12" s="18"/>
      <c r="C12" s="13">
        <f>SUM(C6:C11)</f>
        <v>279807360</v>
      </c>
      <c r="D12" s="13">
        <f>SUM(D6:D11)</f>
        <v>252418234</v>
      </c>
      <c r="E12" s="13">
        <f t="shared" ref="E12:N12" si="0">SUM(E6:E11)</f>
        <v>307651906</v>
      </c>
      <c r="F12" s="13">
        <f t="shared" si="0"/>
        <v>301337511</v>
      </c>
      <c r="G12" s="13">
        <f t="shared" si="0"/>
        <v>295960784</v>
      </c>
      <c r="H12" s="13">
        <f t="shared" si="0"/>
        <v>290984220</v>
      </c>
      <c r="I12" s="13">
        <f t="shared" si="0"/>
        <v>283486121</v>
      </c>
      <c r="J12" s="13">
        <f t="shared" si="0"/>
        <v>276378841</v>
      </c>
      <c r="K12" s="13">
        <f t="shared" si="0"/>
        <v>269369579</v>
      </c>
      <c r="L12" s="13">
        <f t="shared" si="0"/>
        <v>258894596</v>
      </c>
      <c r="M12" s="13">
        <f t="shared" si="0"/>
        <v>252566977</v>
      </c>
      <c r="N12" s="13">
        <f t="shared" si="0"/>
        <v>247481404</v>
      </c>
      <c r="O12" s="2"/>
      <c r="P12" s="2"/>
    </row>
    <row r="13" spans="1:16" x14ac:dyDescent="0.25">
      <c r="A13" s="17" t="s">
        <v>8</v>
      </c>
      <c r="B13" s="18"/>
      <c r="C13" s="13">
        <v>3644666</v>
      </c>
      <c r="D13" s="13">
        <v>3680251</v>
      </c>
      <c r="E13" s="13">
        <v>4942994</v>
      </c>
      <c r="F13" s="13">
        <v>3710422</v>
      </c>
      <c r="G13" s="13">
        <v>3683918</v>
      </c>
      <c r="H13" s="13">
        <v>6207885</v>
      </c>
      <c r="I13" s="13">
        <v>4760778</v>
      </c>
      <c r="J13" s="13">
        <v>4334557</v>
      </c>
      <c r="K13" s="13">
        <v>7480786</v>
      </c>
      <c r="L13" s="13">
        <v>4300147</v>
      </c>
      <c r="M13" s="13">
        <v>3596124</v>
      </c>
      <c r="N13" s="13">
        <v>4919976</v>
      </c>
      <c r="O13" s="2"/>
      <c r="P13" s="2"/>
    </row>
    <row r="14" spans="1:16" x14ac:dyDescent="0.25">
      <c r="A14" s="17" t="s">
        <v>9</v>
      </c>
      <c r="B14" s="18"/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"/>
      <c r="P14" s="2"/>
    </row>
    <row r="15" spans="1:16" x14ac:dyDescent="0.25">
      <c r="A15" s="17" t="s">
        <v>10</v>
      </c>
      <c r="B15" s="18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"/>
      <c r="P15" s="2"/>
    </row>
    <row r="16" spans="1:16" x14ac:dyDescent="0.25">
      <c r="A16" s="17" t="s">
        <v>11</v>
      </c>
      <c r="B16" s="18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"/>
      <c r="P16" s="2"/>
    </row>
    <row r="17" spans="1:16" x14ac:dyDescent="0.25">
      <c r="A17" s="17" t="s">
        <v>12</v>
      </c>
      <c r="B17" s="18"/>
      <c r="C17" s="13">
        <f>SUM(C13:C16)</f>
        <v>3644666</v>
      </c>
      <c r="D17" s="13">
        <f>SUM(D13:D16)</f>
        <v>3680251</v>
      </c>
      <c r="E17" s="13">
        <f t="shared" ref="E17:N17" si="1">SUM(E13:E16)</f>
        <v>4942994</v>
      </c>
      <c r="F17" s="13">
        <f t="shared" si="1"/>
        <v>3710422</v>
      </c>
      <c r="G17" s="13">
        <f t="shared" si="1"/>
        <v>3683918</v>
      </c>
      <c r="H17" s="13">
        <f t="shared" si="1"/>
        <v>6207885</v>
      </c>
      <c r="I17" s="13">
        <f t="shared" si="1"/>
        <v>4760778</v>
      </c>
      <c r="J17" s="13">
        <f t="shared" si="1"/>
        <v>4334557</v>
      </c>
      <c r="K17" s="13">
        <f t="shared" si="1"/>
        <v>7480786</v>
      </c>
      <c r="L17" s="13">
        <f t="shared" si="1"/>
        <v>4300147</v>
      </c>
      <c r="M17" s="13">
        <f t="shared" si="1"/>
        <v>3596124</v>
      </c>
      <c r="N17" s="13">
        <f t="shared" si="1"/>
        <v>4919976</v>
      </c>
      <c r="O17" s="2"/>
      <c r="P17" s="2"/>
    </row>
    <row r="18" spans="1:16" x14ac:dyDescent="0.25">
      <c r="A18" s="17" t="s">
        <v>13</v>
      </c>
      <c r="B18" s="18"/>
      <c r="C18" s="13">
        <v>500000000</v>
      </c>
      <c r="D18" s="13">
        <v>500000000</v>
      </c>
      <c r="E18" s="13">
        <v>500000000</v>
      </c>
      <c r="F18" s="13">
        <v>500000000</v>
      </c>
      <c r="G18" s="13">
        <v>500000000</v>
      </c>
      <c r="H18" s="13">
        <v>500000000</v>
      </c>
      <c r="I18" s="13">
        <v>500000000</v>
      </c>
      <c r="J18" s="13">
        <v>500000000</v>
      </c>
      <c r="K18" s="13">
        <v>500000000</v>
      </c>
      <c r="L18" s="13">
        <v>500000000</v>
      </c>
      <c r="M18" s="13">
        <v>500000000</v>
      </c>
      <c r="N18" s="13">
        <v>500000000</v>
      </c>
      <c r="O18" s="2"/>
      <c r="P18" s="2"/>
    </row>
    <row r="19" spans="1:16" x14ac:dyDescent="0.25">
      <c r="A19" s="25" t="s">
        <v>14</v>
      </c>
      <c r="B19" s="26"/>
      <c r="C19" s="13">
        <v>276162694</v>
      </c>
      <c r="D19" s="13">
        <v>248737983</v>
      </c>
      <c r="E19" s="13">
        <v>302708912</v>
      </c>
      <c r="F19" s="13">
        <v>297627089</v>
      </c>
      <c r="G19" s="13">
        <v>292276866</v>
      </c>
      <c r="H19" s="13">
        <v>284776335</v>
      </c>
      <c r="I19" s="13">
        <v>278725343</v>
      </c>
      <c r="J19" s="13">
        <v>272044284</v>
      </c>
      <c r="K19" s="13">
        <v>261888793</v>
      </c>
      <c r="L19" s="13">
        <v>254594449</v>
      </c>
      <c r="M19" s="13">
        <v>248970853</v>
      </c>
      <c r="N19" s="13">
        <v>242561428</v>
      </c>
      <c r="O19" s="2"/>
      <c r="P19" s="2"/>
    </row>
    <row r="20" spans="1:16" ht="27.75" customHeight="1" x14ac:dyDescent="0.25">
      <c r="A20" s="27" t="s">
        <v>15</v>
      </c>
      <c r="B20" s="27"/>
      <c r="C20" s="14">
        <f>C12-C17-C19</f>
        <v>0</v>
      </c>
      <c r="D20" s="14">
        <f t="shared" ref="D20:N20" si="2">D12-D17-D19</f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>K12-K17-K19</f>
        <v>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2"/>
      <c r="P20" s="2"/>
    </row>
    <row r="21" spans="1:16" x14ac:dyDescent="0.25">
      <c r="A21" s="4" t="s">
        <v>16</v>
      </c>
      <c r="B21" s="5" t="s">
        <v>17</v>
      </c>
      <c r="C21" s="13">
        <v>360000</v>
      </c>
      <c r="D21" s="13">
        <v>0</v>
      </c>
      <c r="E21" s="13">
        <v>62720103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"/>
      <c r="P21" s="2"/>
    </row>
    <row r="22" spans="1:16" ht="16.5" customHeight="1" x14ac:dyDescent="0.25">
      <c r="A22" s="6"/>
      <c r="B22" s="7" t="s">
        <v>18</v>
      </c>
      <c r="C22" s="13">
        <v>11491233</v>
      </c>
      <c r="D22" s="13">
        <v>27443370</v>
      </c>
      <c r="E22" s="13">
        <v>8767836</v>
      </c>
      <c r="F22" s="13">
        <v>5098065</v>
      </c>
      <c r="G22" s="13">
        <v>5363885</v>
      </c>
      <c r="H22" s="13">
        <v>7613947</v>
      </c>
      <c r="I22" s="13">
        <v>6064963</v>
      </c>
      <c r="J22" s="13">
        <v>6695034</v>
      </c>
      <c r="K22" s="13">
        <v>10169460</v>
      </c>
      <c r="L22" s="13">
        <v>7308315</v>
      </c>
      <c r="M22" s="13">
        <v>5637568</v>
      </c>
      <c r="N22" s="13">
        <v>6451434</v>
      </c>
      <c r="O22" s="2"/>
      <c r="P22" s="2"/>
    </row>
    <row r="23" spans="1:16" ht="16.5" customHeight="1" x14ac:dyDescent="0.25">
      <c r="A23" s="6"/>
      <c r="B23" s="7" t="s">
        <v>19</v>
      </c>
      <c r="C23" s="13">
        <f>C21-C22</f>
        <v>-11131233</v>
      </c>
      <c r="D23" s="13">
        <f t="shared" ref="D23:N23" si="3">D21-D22</f>
        <v>-27443370</v>
      </c>
      <c r="E23" s="13">
        <f t="shared" si="3"/>
        <v>53952267</v>
      </c>
      <c r="F23" s="13">
        <f t="shared" si="3"/>
        <v>-5098065</v>
      </c>
      <c r="G23" s="13">
        <f t="shared" si="3"/>
        <v>-5363885</v>
      </c>
      <c r="H23" s="13">
        <f t="shared" si="3"/>
        <v>-7613947</v>
      </c>
      <c r="I23" s="13">
        <f t="shared" si="3"/>
        <v>-6064963</v>
      </c>
      <c r="J23" s="13">
        <f t="shared" si="3"/>
        <v>-6695034</v>
      </c>
      <c r="K23" s="13">
        <f t="shared" si="3"/>
        <v>-10169460</v>
      </c>
      <c r="L23" s="13">
        <f t="shared" si="3"/>
        <v>-7308315</v>
      </c>
      <c r="M23" s="13">
        <f t="shared" si="3"/>
        <v>-5637568</v>
      </c>
      <c r="N23" s="13">
        <f t="shared" si="3"/>
        <v>-6451434</v>
      </c>
      <c r="O23" s="2"/>
      <c r="P23" s="2"/>
    </row>
    <row r="24" spans="1:16" ht="16.5" customHeight="1" x14ac:dyDescent="0.25">
      <c r="A24" s="6"/>
      <c r="B24" s="7" t="s">
        <v>20</v>
      </c>
      <c r="C24" s="13">
        <v>16667</v>
      </c>
      <c r="D24" s="13">
        <v>18659</v>
      </c>
      <c r="E24" s="13">
        <v>18662</v>
      </c>
      <c r="F24" s="13">
        <v>16242</v>
      </c>
      <c r="G24" s="13">
        <v>13662</v>
      </c>
      <c r="H24" s="13">
        <v>113416</v>
      </c>
      <c r="I24" s="13">
        <v>13971</v>
      </c>
      <c r="J24" s="13">
        <v>13972</v>
      </c>
      <c r="K24" s="13">
        <v>13972</v>
      </c>
      <c r="L24" s="13">
        <v>13971</v>
      </c>
      <c r="M24" s="13">
        <v>13972</v>
      </c>
      <c r="N24" s="13">
        <v>42009</v>
      </c>
      <c r="O24" s="2"/>
      <c r="P24" s="2"/>
    </row>
    <row r="25" spans="1:16" ht="16.5" customHeight="1" x14ac:dyDescent="0.25">
      <c r="A25" s="6"/>
      <c r="B25" s="7" t="s">
        <v>21</v>
      </c>
      <c r="C25" s="13">
        <f t="shared" ref="C25:N25" si="4">SUM(C23:C24)</f>
        <v>-11114566</v>
      </c>
      <c r="D25" s="13">
        <f t="shared" si="4"/>
        <v>-27424711</v>
      </c>
      <c r="E25" s="13">
        <f t="shared" si="4"/>
        <v>53970929</v>
      </c>
      <c r="F25" s="13">
        <f t="shared" si="4"/>
        <v>-5081823</v>
      </c>
      <c r="G25" s="13">
        <f t="shared" si="4"/>
        <v>-5350223</v>
      </c>
      <c r="H25" s="13">
        <f t="shared" si="4"/>
        <v>-7500531</v>
      </c>
      <c r="I25" s="13">
        <f t="shared" si="4"/>
        <v>-6050992</v>
      </c>
      <c r="J25" s="13">
        <f t="shared" si="4"/>
        <v>-6681062</v>
      </c>
      <c r="K25" s="13">
        <f t="shared" si="4"/>
        <v>-10155488</v>
      </c>
      <c r="L25" s="13">
        <f t="shared" si="4"/>
        <v>-7294344</v>
      </c>
      <c r="M25" s="13">
        <f t="shared" si="4"/>
        <v>-5623596</v>
      </c>
      <c r="N25" s="13">
        <f t="shared" si="4"/>
        <v>-6409425</v>
      </c>
      <c r="O25" s="2"/>
      <c r="P25" s="2"/>
    </row>
    <row r="26" spans="1:16" ht="16.5" customHeight="1" x14ac:dyDescent="0.25">
      <c r="A26" s="6"/>
      <c r="B26" s="7" t="s">
        <v>22</v>
      </c>
      <c r="C26" s="13">
        <v>-11114566</v>
      </c>
      <c r="D26" s="13">
        <v>-27424711</v>
      </c>
      <c r="E26" s="13">
        <f>E25</f>
        <v>53970929</v>
      </c>
      <c r="F26" s="13">
        <f>F25</f>
        <v>-5081823</v>
      </c>
      <c r="G26" s="13">
        <f>G25</f>
        <v>-5350223</v>
      </c>
      <c r="H26" s="13">
        <v>-7500531</v>
      </c>
      <c r="I26" s="13">
        <v>-6050992</v>
      </c>
      <c r="J26" s="13">
        <v>-6681062</v>
      </c>
      <c r="K26" s="13">
        <v>-10155488</v>
      </c>
      <c r="L26" s="13">
        <v>-7294344</v>
      </c>
      <c r="M26" s="13">
        <v>-5623596</v>
      </c>
      <c r="N26" s="13">
        <v>-6409425</v>
      </c>
      <c r="O26" s="2"/>
      <c r="P26" s="2"/>
    </row>
    <row r="27" spans="1:16" ht="16.5" customHeight="1" x14ac:dyDescent="0.25">
      <c r="A27" s="6"/>
      <c r="B27" s="7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"/>
      <c r="P27" s="2"/>
    </row>
    <row r="28" spans="1:16" x14ac:dyDescent="0.25">
      <c r="A28" s="6" t="s">
        <v>24</v>
      </c>
      <c r="B28" s="7" t="s">
        <v>17</v>
      </c>
      <c r="C28" s="13">
        <f>C21</f>
        <v>360000</v>
      </c>
      <c r="D28" s="13">
        <f>C28+D21</f>
        <v>360000</v>
      </c>
      <c r="E28" s="13">
        <f t="shared" ref="E28:N28" si="5">D28+E21</f>
        <v>63080103</v>
      </c>
      <c r="F28" s="13">
        <f t="shared" si="5"/>
        <v>63080103</v>
      </c>
      <c r="G28" s="13">
        <f t="shared" si="5"/>
        <v>63080103</v>
      </c>
      <c r="H28" s="13">
        <f t="shared" si="5"/>
        <v>63080103</v>
      </c>
      <c r="I28" s="13">
        <f t="shared" si="5"/>
        <v>63080103</v>
      </c>
      <c r="J28" s="13">
        <f t="shared" si="5"/>
        <v>63080103</v>
      </c>
      <c r="K28" s="13">
        <f t="shared" si="5"/>
        <v>63080103</v>
      </c>
      <c r="L28" s="13">
        <f t="shared" si="5"/>
        <v>63080103</v>
      </c>
      <c r="M28" s="13">
        <f t="shared" si="5"/>
        <v>63080103</v>
      </c>
      <c r="N28" s="13">
        <f t="shared" si="5"/>
        <v>63080103</v>
      </c>
      <c r="O28" s="2"/>
      <c r="P28" s="2"/>
    </row>
    <row r="29" spans="1:16" ht="16.5" customHeight="1" x14ac:dyDescent="0.25">
      <c r="A29" s="6"/>
      <c r="B29" s="7" t="s">
        <v>18</v>
      </c>
      <c r="C29" s="13">
        <f>C22</f>
        <v>11491233</v>
      </c>
      <c r="D29" s="13">
        <f>C29+D22</f>
        <v>38934603</v>
      </c>
      <c r="E29" s="13">
        <f t="shared" ref="E29:N29" si="6">D29+E22</f>
        <v>47702439</v>
      </c>
      <c r="F29" s="13">
        <f t="shared" si="6"/>
        <v>52800504</v>
      </c>
      <c r="G29" s="13">
        <f t="shared" si="6"/>
        <v>58164389</v>
      </c>
      <c r="H29" s="13">
        <f t="shared" si="6"/>
        <v>65778336</v>
      </c>
      <c r="I29" s="13">
        <f t="shared" si="6"/>
        <v>71843299</v>
      </c>
      <c r="J29" s="13">
        <f t="shared" si="6"/>
        <v>78538333</v>
      </c>
      <c r="K29" s="13">
        <f t="shared" si="6"/>
        <v>88707793</v>
      </c>
      <c r="L29" s="13">
        <f t="shared" si="6"/>
        <v>96016108</v>
      </c>
      <c r="M29" s="13">
        <f t="shared" si="6"/>
        <v>101653676</v>
      </c>
      <c r="N29" s="13">
        <f t="shared" si="6"/>
        <v>108105110</v>
      </c>
      <c r="O29" s="2"/>
      <c r="P29" s="2"/>
    </row>
    <row r="30" spans="1:16" ht="16.5" customHeight="1" x14ac:dyDescent="0.25">
      <c r="A30" s="6"/>
      <c r="B30" s="7" t="s">
        <v>19</v>
      </c>
      <c r="C30" s="13">
        <f>C28-C29</f>
        <v>-11131233</v>
      </c>
      <c r="D30" s="13">
        <f t="shared" ref="D30:N30" si="7">D28-D29</f>
        <v>-38574603</v>
      </c>
      <c r="E30" s="13">
        <f t="shared" si="7"/>
        <v>15377664</v>
      </c>
      <c r="F30" s="13">
        <f t="shared" si="7"/>
        <v>10279599</v>
      </c>
      <c r="G30" s="13">
        <f t="shared" si="7"/>
        <v>4915714</v>
      </c>
      <c r="H30" s="13">
        <f t="shared" si="7"/>
        <v>-2698233</v>
      </c>
      <c r="I30" s="13">
        <f t="shared" si="7"/>
        <v>-8763196</v>
      </c>
      <c r="J30" s="13">
        <f t="shared" si="7"/>
        <v>-15458230</v>
      </c>
      <c r="K30" s="13">
        <f t="shared" si="7"/>
        <v>-25627690</v>
      </c>
      <c r="L30" s="13">
        <f t="shared" si="7"/>
        <v>-32936005</v>
      </c>
      <c r="M30" s="13">
        <f t="shared" si="7"/>
        <v>-38573573</v>
      </c>
      <c r="N30" s="13">
        <f t="shared" si="7"/>
        <v>-45025007</v>
      </c>
      <c r="O30" s="2"/>
      <c r="P30" s="2"/>
    </row>
    <row r="31" spans="1:16" ht="16.5" customHeight="1" x14ac:dyDescent="0.25">
      <c r="A31" s="6"/>
      <c r="B31" s="7" t="s">
        <v>20</v>
      </c>
      <c r="C31" s="13">
        <f>C24</f>
        <v>16667</v>
      </c>
      <c r="D31" s="13">
        <f>C31+D24</f>
        <v>35326</v>
      </c>
      <c r="E31" s="13">
        <f t="shared" ref="E31:N31" si="8">D31+E24</f>
        <v>53988</v>
      </c>
      <c r="F31" s="13">
        <f t="shared" si="8"/>
        <v>70230</v>
      </c>
      <c r="G31" s="13">
        <f t="shared" si="8"/>
        <v>83892</v>
      </c>
      <c r="H31" s="13">
        <f t="shared" si="8"/>
        <v>197308</v>
      </c>
      <c r="I31" s="13">
        <f t="shared" si="8"/>
        <v>211279</v>
      </c>
      <c r="J31" s="13">
        <f t="shared" si="8"/>
        <v>225251</v>
      </c>
      <c r="K31" s="13">
        <f t="shared" si="8"/>
        <v>239223</v>
      </c>
      <c r="L31" s="13">
        <f t="shared" si="8"/>
        <v>253194</v>
      </c>
      <c r="M31" s="13">
        <f t="shared" si="8"/>
        <v>267166</v>
      </c>
      <c r="N31" s="13">
        <f t="shared" si="8"/>
        <v>309175</v>
      </c>
      <c r="O31" s="2"/>
      <c r="P31" s="2"/>
    </row>
    <row r="32" spans="1:16" ht="16.5" customHeight="1" x14ac:dyDescent="0.25">
      <c r="A32" s="6"/>
      <c r="B32" s="7" t="s">
        <v>21</v>
      </c>
      <c r="C32" s="13">
        <f>SUM(C30:C31)</f>
        <v>-11114566</v>
      </c>
      <c r="D32" s="13">
        <f>SUM(D30:D31)</f>
        <v>-38539277</v>
      </c>
      <c r="E32" s="13">
        <f>SUM(E30:E31)</f>
        <v>15431652</v>
      </c>
      <c r="F32" s="13">
        <f t="shared" ref="F32:N32" si="9">SUM(F30:F31)</f>
        <v>10349829</v>
      </c>
      <c r="G32" s="13">
        <f t="shared" si="9"/>
        <v>4999606</v>
      </c>
      <c r="H32" s="13">
        <f t="shared" si="9"/>
        <v>-2500925</v>
      </c>
      <c r="I32" s="13">
        <f t="shared" si="9"/>
        <v>-8551917</v>
      </c>
      <c r="J32" s="13">
        <f t="shared" si="9"/>
        <v>-15232979</v>
      </c>
      <c r="K32" s="13">
        <f t="shared" si="9"/>
        <v>-25388467</v>
      </c>
      <c r="L32" s="13">
        <f t="shared" si="9"/>
        <v>-32682811</v>
      </c>
      <c r="M32" s="13">
        <f t="shared" si="9"/>
        <v>-38306407</v>
      </c>
      <c r="N32" s="13">
        <f t="shared" si="9"/>
        <v>-44715832</v>
      </c>
      <c r="O32" s="2"/>
      <c r="P32" s="2"/>
    </row>
    <row r="33" spans="1:16" ht="16.5" customHeight="1" x14ac:dyDescent="0.25">
      <c r="A33" s="6"/>
      <c r="B33" s="7" t="s">
        <v>22</v>
      </c>
      <c r="C33" s="13">
        <f>C32</f>
        <v>-11114566</v>
      </c>
      <c r="D33" s="13">
        <f t="shared" ref="D33" si="10">C33+D26</f>
        <v>-38539277</v>
      </c>
      <c r="E33" s="13">
        <v>15431652</v>
      </c>
      <c r="F33" s="13">
        <v>10349829</v>
      </c>
      <c r="G33" s="13">
        <f t="shared" ref="G33" si="11">F33+G26</f>
        <v>4999606</v>
      </c>
      <c r="H33" s="13">
        <f t="shared" ref="H33" si="12">G33+H26</f>
        <v>-2500925</v>
      </c>
      <c r="I33" s="13">
        <f t="shared" ref="I33" si="13">H33+I26</f>
        <v>-8551917</v>
      </c>
      <c r="J33" s="13">
        <f t="shared" ref="J33" si="14">I33+J26</f>
        <v>-15232979</v>
      </c>
      <c r="K33" s="13">
        <f t="shared" ref="K33" si="15">J33+K26</f>
        <v>-25388467</v>
      </c>
      <c r="L33" s="13">
        <f t="shared" ref="L33" si="16">K33+L26</f>
        <v>-32682811</v>
      </c>
      <c r="M33" s="13">
        <f t="shared" ref="M33" si="17">L33+M26</f>
        <v>-38306407</v>
      </c>
      <c r="N33" s="13">
        <f t="shared" ref="N33" si="18">M33+N26</f>
        <v>-44715832</v>
      </c>
      <c r="O33" s="2"/>
      <c r="P33" s="2"/>
    </row>
    <row r="34" spans="1:16" ht="16.5" customHeight="1" x14ac:dyDescent="0.25">
      <c r="A34" s="8"/>
      <c r="B34" s="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"/>
      <c r="P34" s="2"/>
    </row>
    <row r="35" spans="1:16" x14ac:dyDescent="0.25">
      <c r="A35" s="3" t="s">
        <v>25</v>
      </c>
      <c r="B35" s="28" t="s">
        <v>26</v>
      </c>
      <c r="C35" s="28"/>
      <c r="D35" s="28"/>
      <c r="E35" s="28"/>
      <c r="F35" s="28"/>
      <c r="G35" s="28"/>
      <c r="H35" s="28"/>
      <c r="I35" s="28"/>
      <c r="J35" s="28"/>
      <c r="K35" s="2"/>
      <c r="L35" s="2"/>
      <c r="M35" s="2"/>
      <c r="N35" s="2"/>
      <c r="O35" s="2"/>
      <c r="P35" s="2"/>
    </row>
    <row r="36" spans="1:16" x14ac:dyDescent="0.25">
      <c r="A36" s="3"/>
      <c r="B36" s="19" t="s">
        <v>32</v>
      </c>
      <c r="C36" s="19"/>
      <c r="D36" s="19"/>
      <c r="E36" s="19"/>
      <c r="F36" s="19"/>
      <c r="G36" s="19"/>
      <c r="H36" s="19"/>
      <c r="I36" s="19"/>
      <c r="J36" s="19"/>
      <c r="K36" s="2"/>
      <c r="L36" s="2"/>
      <c r="M36" s="2"/>
      <c r="N36" s="2"/>
      <c r="O36" s="2"/>
      <c r="P36" s="2"/>
    </row>
    <row r="37" spans="1:16" x14ac:dyDescent="0.25">
      <c r="A37" s="3"/>
      <c r="B37" s="19" t="s">
        <v>27</v>
      </c>
      <c r="C37" s="19"/>
      <c r="D37" s="19"/>
      <c r="E37" s="19"/>
      <c r="F37" s="19"/>
      <c r="G37" s="19"/>
      <c r="H37" s="19"/>
      <c r="I37" s="19"/>
      <c r="J37" s="19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D39" s="15"/>
    </row>
    <row r="40" spans="1:16" x14ac:dyDescent="0.25">
      <c r="D40" s="15"/>
    </row>
  </sheetData>
  <mergeCells count="24">
    <mergeCell ref="B37:J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B35:J35"/>
    <mergeCell ref="B36:J36"/>
    <mergeCell ref="A11:B11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9:B9"/>
    <mergeCell ref="A10:B10"/>
  </mergeCells>
  <phoneticPr fontId="1" type="noConversion"/>
  <conditionalFormatting sqref="C20:N20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  <ignoredErrors>
    <ignoredError sqref="D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defaultRowHeight="16.5" x14ac:dyDescent="0.25"/>
  <cols>
    <col min="2" max="2" width="16" customWidth="1"/>
    <col min="3" max="10" width="16.625" customWidth="1"/>
    <col min="11" max="11" width="16.375" customWidth="1"/>
    <col min="12" max="12" width="16.5" customWidth="1"/>
    <col min="13" max="14" width="16.625" customWidth="1"/>
  </cols>
  <sheetData>
    <row r="1" spans="1:16" ht="38.25" customHeight="1" x14ac:dyDescent="0.25">
      <c r="A1" s="19"/>
      <c r="B1" s="19"/>
      <c r="C1" s="20" t="s">
        <v>28</v>
      </c>
      <c r="D1" s="20"/>
      <c r="E1" s="20"/>
      <c r="F1" s="20"/>
      <c r="G1" s="20"/>
      <c r="H1" s="20"/>
      <c r="I1" s="20"/>
      <c r="J1" s="1"/>
      <c r="K1" s="2"/>
      <c r="L1" s="2"/>
      <c r="M1" s="2"/>
      <c r="N1" s="2"/>
      <c r="O1" s="2"/>
      <c r="P1" s="2"/>
    </row>
    <row r="2" spans="1:16" x14ac:dyDescent="0.25">
      <c r="A2" s="19"/>
      <c r="B2" s="19"/>
      <c r="C2" s="21"/>
      <c r="D2" s="21"/>
      <c r="E2" s="21"/>
      <c r="F2" s="21"/>
      <c r="G2" s="21"/>
      <c r="H2" s="21"/>
      <c r="I2" s="21"/>
      <c r="J2" s="1"/>
      <c r="K2" s="2"/>
      <c r="L2" s="2"/>
      <c r="M2" s="2"/>
      <c r="N2" s="2"/>
      <c r="O2" s="2"/>
      <c r="P2" s="2"/>
    </row>
    <row r="3" spans="1:16" x14ac:dyDescent="0.25">
      <c r="A3" s="22" t="s">
        <v>30</v>
      </c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75" customHeight="1" x14ac:dyDescent="0.25">
      <c r="A4" s="12"/>
      <c r="B4" s="1" t="s">
        <v>29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10" t="s">
        <v>45</v>
      </c>
      <c r="O4" s="2"/>
      <c r="P4" s="2"/>
    </row>
    <row r="5" spans="1:16" ht="29.25" customHeight="1" x14ac:dyDescent="0.25">
      <c r="A5" s="23" t="s">
        <v>0</v>
      </c>
      <c r="B5" s="24"/>
      <c r="C5" s="11" t="s">
        <v>31</v>
      </c>
      <c r="D5" s="11" t="s">
        <v>31</v>
      </c>
      <c r="E5" s="11" t="s">
        <v>31</v>
      </c>
      <c r="F5" s="11" t="s">
        <v>31</v>
      </c>
      <c r="G5" s="11" t="s">
        <v>31</v>
      </c>
      <c r="H5" s="11" t="s">
        <v>31</v>
      </c>
      <c r="I5" s="11" t="s">
        <v>31</v>
      </c>
      <c r="J5" s="11" t="s">
        <v>31</v>
      </c>
      <c r="K5" s="11" t="s">
        <v>31</v>
      </c>
      <c r="L5" s="11" t="s">
        <v>31</v>
      </c>
      <c r="M5" s="11" t="s">
        <v>31</v>
      </c>
      <c r="N5" s="11" t="s">
        <v>31</v>
      </c>
      <c r="O5" s="2"/>
      <c r="P5" s="2"/>
    </row>
    <row r="6" spans="1:16" x14ac:dyDescent="0.25">
      <c r="A6" s="17" t="s">
        <v>1</v>
      </c>
      <c r="B6" s="18"/>
      <c r="C6" s="13">
        <f>簡明財務資料!C6/1000</f>
        <v>223140.07500000001</v>
      </c>
      <c r="D6" s="13">
        <f>簡明財務資料!D6/1000</f>
        <v>196190.196</v>
      </c>
      <c r="E6" s="13">
        <f>簡明財務資料!E6/1000</f>
        <v>251863.11499999999</v>
      </c>
      <c r="F6" s="13">
        <f>簡明財務資料!F6/1000</f>
        <v>245987.967</v>
      </c>
      <c r="G6" s="13">
        <f>簡明財務資料!G6/1000</f>
        <v>240741.49299999999</v>
      </c>
      <c r="H6" s="13">
        <f>簡明財務資料!H6/1000</f>
        <v>236204.17600000001</v>
      </c>
      <c r="I6" s="13">
        <f>簡明財務資料!I6/1000</f>
        <v>229145.32399999999</v>
      </c>
      <c r="J6" s="13">
        <f>簡明財務資料!J6/1000</f>
        <v>222477.288</v>
      </c>
      <c r="K6" s="13">
        <f>簡明財務資料!K6/1000</f>
        <v>215907.27600000001</v>
      </c>
      <c r="L6" s="13">
        <f>簡明財務資料!L6/1000</f>
        <v>205871.54</v>
      </c>
      <c r="M6" s="13">
        <f>簡明財務資料!M6/1000</f>
        <v>199983.16800000001</v>
      </c>
      <c r="N6" s="13">
        <f>簡明財務資料!N6/1000</f>
        <v>195336.842</v>
      </c>
      <c r="O6" s="2"/>
      <c r="P6" s="2"/>
    </row>
    <row r="7" spans="1:16" x14ac:dyDescent="0.25">
      <c r="A7" s="17" t="s">
        <v>2</v>
      </c>
      <c r="B7" s="18"/>
      <c r="C7" s="13">
        <f>簡明財務資料!C7/1000</f>
        <v>0</v>
      </c>
      <c r="D7" s="13">
        <f>簡明財務資料!D7/1000</f>
        <v>0</v>
      </c>
      <c r="E7" s="13">
        <f>簡明財務資料!E7/1000</f>
        <v>55788.790999999997</v>
      </c>
      <c r="F7" s="13">
        <f>簡明財務資料!F7/1000</f>
        <v>0</v>
      </c>
      <c r="G7" s="13">
        <f>簡明財務資料!G7/1000</f>
        <v>0</v>
      </c>
      <c r="H7" s="13">
        <f>簡明財務資料!H7/1000</f>
        <v>0</v>
      </c>
      <c r="I7" s="13">
        <f>簡明財務資料!I7/1000</f>
        <v>0</v>
      </c>
      <c r="J7" s="13">
        <f>簡明財務資料!J7/1000</f>
        <v>0</v>
      </c>
      <c r="K7" s="13">
        <f>簡明財務資料!K7/1000</f>
        <v>0</v>
      </c>
      <c r="L7" s="13">
        <f>簡明財務資料!L7/1000</f>
        <v>0</v>
      </c>
      <c r="M7" s="13">
        <f>簡明財務資料!M7/1000</f>
        <v>0</v>
      </c>
      <c r="N7" s="13">
        <f>簡明財務資料!N7/1000</f>
        <v>0</v>
      </c>
      <c r="O7" s="2"/>
      <c r="P7" s="2"/>
    </row>
    <row r="8" spans="1:16" x14ac:dyDescent="0.25">
      <c r="A8" s="17" t="s">
        <v>3</v>
      </c>
      <c r="B8" s="18"/>
      <c r="C8" s="13">
        <f>簡明財務資料!C8/1000</f>
        <v>14193.004999999999</v>
      </c>
      <c r="D8" s="13">
        <f>簡明財務資料!D8/1000</f>
        <v>13768.633</v>
      </c>
      <c r="E8" s="13">
        <f>簡明財務資料!E8/1000</f>
        <v>0</v>
      </c>
      <c r="F8" s="13">
        <f>簡明財務資料!F8/1000</f>
        <v>12919.888999999999</v>
      </c>
      <c r="G8" s="13">
        <f>簡明財務資料!G8/1000</f>
        <v>12495.517</v>
      </c>
      <c r="H8" s="13">
        <f>簡明財務資料!H8/1000</f>
        <v>12071.145</v>
      </c>
      <c r="I8" s="13">
        <f>簡明財務資料!I8/1000</f>
        <v>11646.772999999999</v>
      </c>
      <c r="J8" s="13">
        <f>簡明財務資料!J8/1000</f>
        <v>11222.404</v>
      </c>
      <c r="K8" s="13">
        <f>簡明財務資料!K8/1000</f>
        <v>10798.029</v>
      </c>
      <c r="L8" s="13">
        <f>簡明財務資料!L8/1000</f>
        <v>10373.656999999999</v>
      </c>
      <c r="M8" s="13">
        <f>簡明財務資料!M8/1000</f>
        <v>9949.2849999999999</v>
      </c>
      <c r="N8" s="13">
        <f>簡明財務資料!N8/1000</f>
        <v>9524.9130000000005</v>
      </c>
      <c r="O8" s="2"/>
      <c r="P8" s="2"/>
    </row>
    <row r="9" spans="1:16" x14ac:dyDescent="0.25">
      <c r="A9" s="17" t="s">
        <v>4</v>
      </c>
      <c r="B9" s="18"/>
      <c r="C9" s="13">
        <f>簡明財務資料!C9/1000</f>
        <v>0</v>
      </c>
      <c r="D9" s="13">
        <f>簡明財務資料!D9/1000</f>
        <v>0</v>
      </c>
      <c r="E9" s="13">
        <f>簡明財務資料!E9/1000</f>
        <v>0</v>
      </c>
      <c r="F9" s="13">
        <f>簡明財務資料!F9/1000</f>
        <v>0</v>
      </c>
      <c r="G9" s="13">
        <f>簡明財務資料!G9/1000</f>
        <v>0</v>
      </c>
      <c r="H9" s="13">
        <f>簡明財務資料!H9/1000</f>
        <v>0</v>
      </c>
      <c r="I9" s="13">
        <f>簡明財務資料!I9/1000</f>
        <v>0</v>
      </c>
      <c r="J9" s="13">
        <f>簡明財務資料!J9/1000</f>
        <v>0</v>
      </c>
      <c r="K9" s="13">
        <f>簡明財務資料!K9/1000</f>
        <v>0</v>
      </c>
      <c r="L9" s="13">
        <f>簡明財務資料!L9/1000</f>
        <v>0</v>
      </c>
      <c r="M9" s="13">
        <f>簡明財務資料!M9/1000</f>
        <v>0</v>
      </c>
      <c r="N9" s="13">
        <f>簡明財務資料!N9/1000</f>
        <v>0</v>
      </c>
      <c r="O9" s="2"/>
      <c r="P9" s="2"/>
    </row>
    <row r="10" spans="1:16" x14ac:dyDescent="0.25">
      <c r="A10" s="17" t="s">
        <v>5</v>
      </c>
      <c r="B10" s="18"/>
      <c r="C10" s="13">
        <f>簡明財務資料!C10/1000</f>
        <v>178.5</v>
      </c>
      <c r="D10" s="13">
        <f>簡明財務資料!D10/1000</f>
        <v>163.625</v>
      </c>
      <c r="E10" s="13">
        <f>簡明財務資料!E10/1000</f>
        <v>0</v>
      </c>
      <c r="F10" s="13">
        <f>簡明財務資料!F10/1000</f>
        <v>133.875</v>
      </c>
      <c r="G10" s="13">
        <f>簡明財務資料!G10/1000</f>
        <v>119</v>
      </c>
      <c r="H10" s="13">
        <f>簡明財務資料!H10/1000</f>
        <v>104.125</v>
      </c>
      <c r="I10" s="13">
        <f>簡明財務資料!I10/1000</f>
        <v>89.25</v>
      </c>
      <c r="J10" s="13">
        <f>簡明財務資料!J10/1000</f>
        <v>74.375</v>
      </c>
      <c r="K10" s="13">
        <f>簡明財務資料!K10/1000</f>
        <v>59.5</v>
      </c>
      <c r="L10" s="13">
        <f>簡明財務資料!L10/1000</f>
        <v>44.625</v>
      </c>
      <c r="M10" s="13">
        <f>簡明財務資料!M10/1000</f>
        <v>29.75</v>
      </c>
      <c r="N10" s="13">
        <f>簡明財務資料!N10/1000</f>
        <v>14.875</v>
      </c>
      <c r="O10" s="2"/>
      <c r="P10" s="2"/>
    </row>
    <row r="11" spans="1:16" x14ac:dyDescent="0.25">
      <c r="A11" s="17" t="s">
        <v>6</v>
      </c>
      <c r="B11" s="18"/>
      <c r="C11" s="13">
        <f>簡明財務資料!C11/1000</f>
        <v>42295.78</v>
      </c>
      <c r="D11" s="13">
        <f>簡明財務資料!D11/1000</f>
        <v>42295.78</v>
      </c>
      <c r="E11" s="13">
        <f>簡明財務資料!E11/1000</f>
        <v>0</v>
      </c>
      <c r="F11" s="13">
        <f>簡明財務資料!F11/1000</f>
        <v>42295.78</v>
      </c>
      <c r="G11" s="13">
        <f>簡明財務資料!G11/1000</f>
        <v>42604.773999999998</v>
      </c>
      <c r="H11" s="13">
        <f>簡明財務資料!H11/1000</f>
        <v>42604.773999999998</v>
      </c>
      <c r="I11" s="13">
        <f>簡明財務資料!I11/1000</f>
        <v>42604.773999999998</v>
      </c>
      <c r="J11" s="13">
        <f>簡明財務資料!J11/1000</f>
        <v>42604.773999999998</v>
      </c>
      <c r="K11" s="13">
        <f>簡明財務資料!K11/1000</f>
        <v>42604.773999999998</v>
      </c>
      <c r="L11" s="13">
        <f>簡明財務資料!L11/1000</f>
        <v>42604.773999999998</v>
      </c>
      <c r="M11" s="13">
        <f>簡明財務資料!M11/1000</f>
        <v>42604.773999999998</v>
      </c>
      <c r="N11" s="13">
        <f>簡明財務資料!N11/1000</f>
        <v>42604.773999999998</v>
      </c>
      <c r="O11" s="2"/>
      <c r="P11" s="2"/>
    </row>
    <row r="12" spans="1:16" x14ac:dyDescent="0.25">
      <c r="A12" s="17" t="s">
        <v>7</v>
      </c>
      <c r="B12" s="18"/>
      <c r="C12" s="13">
        <f>簡明財務資料!C12/1000</f>
        <v>279807.35999999999</v>
      </c>
      <c r="D12" s="13">
        <f>簡明財務資料!D12/1000</f>
        <v>252418.234</v>
      </c>
      <c r="E12" s="13">
        <f>簡明財務資料!E12/1000</f>
        <v>307651.90600000002</v>
      </c>
      <c r="F12" s="13">
        <f>簡明財務資料!F12/1000</f>
        <v>301337.511</v>
      </c>
      <c r="G12" s="13">
        <f>簡明財務資料!G12/1000</f>
        <v>295960.78399999999</v>
      </c>
      <c r="H12" s="13">
        <f>簡明財務資料!H12/1000</f>
        <v>290984.21999999997</v>
      </c>
      <c r="I12" s="13">
        <f>簡明財務資料!I12/1000</f>
        <v>283486.12099999998</v>
      </c>
      <c r="J12" s="13">
        <f>簡明財務資料!J12/1000</f>
        <v>276378.84100000001</v>
      </c>
      <c r="K12" s="13">
        <f>簡明財務資料!K12/1000</f>
        <v>269369.57900000003</v>
      </c>
      <c r="L12" s="13">
        <f>簡明財務資料!L12/1000</f>
        <v>258894.59599999999</v>
      </c>
      <c r="M12" s="13">
        <f>簡明財務資料!M12/1000</f>
        <v>252566.97700000001</v>
      </c>
      <c r="N12" s="13">
        <f>簡明財務資料!N12/1000</f>
        <v>247481.40400000001</v>
      </c>
      <c r="O12" s="2"/>
      <c r="P12" s="2"/>
    </row>
    <row r="13" spans="1:16" x14ac:dyDescent="0.25">
      <c r="A13" s="17" t="s">
        <v>8</v>
      </c>
      <c r="B13" s="18"/>
      <c r="C13" s="13">
        <f>簡明財務資料!C13/1000</f>
        <v>3644.6660000000002</v>
      </c>
      <c r="D13" s="13">
        <f>簡明財務資料!D13/1000</f>
        <v>3680.2510000000002</v>
      </c>
      <c r="E13" s="13">
        <f>簡明財務資料!E13/1000</f>
        <v>4942.9939999999997</v>
      </c>
      <c r="F13" s="13">
        <f>簡明財務資料!F13/1000</f>
        <v>3710.422</v>
      </c>
      <c r="G13" s="13">
        <f>簡明財務資料!G13/1000</f>
        <v>3683.9180000000001</v>
      </c>
      <c r="H13" s="13">
        <f>簡明財務資料!H13/1000</f>
        <v>6207.8850000000002</v>
      </c>
      <c r="I13" s="13">
        <f>簡明財務資料!I13/1000</f>
        <v>4760.7780000000002</v>
      </c>
      <c r="J13" s="13">
        <f>簡明財務資料!J13/1000</f>
        <v>4334.5569999999998</v>
      </c>
      <c r="K13" s="13">
        <f>簡明財務資料!K13/1000</f>
        <v>7480.7860000000001</v>
      </c>
      <c r="L13" s="13">
        <f>簡明財務資料!L13/1000</f>
        <v>4300.1469999999999</v>
      </c>
      <c r="M13" s="13">
        <f>簡明財務資料!M13/1000</f>
        <v>3596.1239999999998</v>
      </c>
      <c r="N13" s="13">
        <f>簡明財務資料!N13/1000</f>
        <v>4919.9759999999997</v>
      </c>
      <c r="O13" s="2"/>
      <c r="P13" s="2"/>
    </row>
    <row r="14" spans="1:16" x14ac:dyDescent="0.25">
      <c r="A14" s="17" t="s">
        <v>9</v>
      </c>
      <c r="B14" s="18"/>
      <c r="C14" s="13">
        <f>簡明財務資料!C14/1000</f>
        <v>0</v>
      </c>
      <c r="D14" s="13">
        <f>簡明財務資料!D14/1000</f>
        <v>0</v>
      </c>
      <c r="E14" s="13">
        <f>簡明財務資料!E14/1000</f>
        <v>0</v>
      </c>
      <c r="F14" s="13">
        <f>簡明財務資料!F14/1000</f>
        <v>0</v>
      </c>
      <c r="G14" s="13">
        <f>簡明財務資料!G14/1000</f>
        <v>0</v>
      </c>
      <c r="H14" s="13">
        <f>簡明財務資料!H14/1000</f>
        <v>0</v>
      </c>
      <c r="I14" s="13">
        <f>簡明財務資料!I14/1000</f>
        <v>0</v>
      </c>
      <c r="J14" s="13">
        <f>簡明財務資料!J14/1000</f>
        <v>0</v>
      </c>
      <c r="K14" s="13">
        <f>簡明財務資料!K14/1000</f>
        <v>0</v>
      </c>
      <c r="L14" s="13">
        <f>簡明財務資料!L14/1000</f>
        <v>0</v>
      </c>
      <c r="M14" s="13">
        <f>簡明財務資料!M14/1000</f>
        <v>0</v>
      </c>
      <c r="N14" s="13">
        <f>簡明財務資料!N14/1000</f>
        <v>0</v>
      </c>
      <c r="O14" s="2"/>
      <c r="P14" s="2"/>
    </row>
    <row r="15" spans="1:16" x14ac:dyDescent="0.25">
      <c r="A15" s="17" t="s">
        <v>10</v>
      </c>
      <c r="B15" s="18"/>
      <c r="C15" s="13">
        <f>簡明財務資料!C15/1000</f>
        <v>0</v>
      </c>
      <c r="D15" s="13">
        <f>簡明財務資料!D15/1000</f>
        <v>0</v>
      </c>
      <c r="E15" s="13">
        <f>簡明財務資料!E15/1000</f>
        <v>0</v>
      </c>
      <c r="F15" s="13">
        <f>簡明財務資料!F15/1000</f>
        <v>0</v>
      </c>
      <c r="G15" s="13">
        <f>簡明財務資料!G15/1000</f>
        <v>0</v>
      </c>
      <c r="H15" s="13">
        <f>簡明財務資料!H15/1000</f>
        <v>0</v>
      </c>
      <c r="I15" s="13">
        <f>簡明財務資料!I15/1000</f>
        <v>0</v>
      </c>
      <c r="J15" s="13">
        <f>簡明財務資料!J15/1000</f>
        <v>0</v>
      </c>
      <c r="K15" s="13">
        <f>簡明財務資料!K15/1000</f>
        <v>0</v>
      </c>
      <c r="L15" s="13">
        <f>簡明財務資料!L15/1000</f>
        <v>0</v>
      </c>
      <c r="M15" s="13">
        <f>簡明財務資料!M15/1000</f>
        <v>0</v>
      </c>
      <c r="N15" s="13">
        <f>簡明財務資料!N15/1000</f>
        <v>0</v>
      </c>
      <c r="O15" s="2"/>
      <c r="P15" s="2"/>
    </row>
    <row r="16" spans="1:16" x14ac:dyDescent="0.25">
      <c r="A16" s="17" t="s">
        <v>11</v>
      </c>
      <c r="B16" s="18"/>
      <c r="C16" s="13">
        <f>簡明財務資料!C16/1000</f>
        <v>0</v>
      </c>
      <c r="D16" s="13">
        <f>簡明財務資料!D16/1000</f>
        <v>0</v>
      </c>
      <c r="E16" s="13">
        <f>簡明財務資料!E16/1000</f>
        <v>0</v>
      </c>
      <c r="F16" s="13">
        <f>簡明財務資料!F16/1000</f>
        <v>0</v>
      </c>
      <c r="G16" s="13">
        <f>簡明財務資料!G16/1000</f>
        <v>0</v>
      </c>
      <c r="H16" s="13">
        <f>簡明財務資料!H16/1000</f>
        <v>0</v>
      </c>
      <c r="I16" s="13">
        <f>簡明財務資料!I16/1000</f>
        <v>0</v>
      </c>
      <c r="J16" s="13">
        <f>簡明財務資料!J16/1000</f>
        <v>0</v>
      </c>
      <c r="K16" s="13">
        <f>簡明財務資料!K16/1000</f>
        <v>0</v>
      </c>
      <c r="L16" s="13">
        <f>簡明財務資料!L16/1000</f>
        <v>0</v>
      </c>
      <c r="M16" s="13">
        <f>簡明財務資料!M16/1000</f>
        <v>0</v>
      </c>
      <c r="N16" s="13">
        <f>簡明財務資料!N16/1000</f>
        <v>0</v>
      </c>
      <c r="O16" s="2"/>
      <c r="P16" s="2"/>
    </row>
    <row r="17" spans="1:16" x14ac:dyDescent="0.25">
      <c r="A17" s="17" t="s">
        <v>12</v>
      </c>
      <c r="B17" s="18"/>
      <c r="C17" s="13">
        <f>簡明財務資料!C17/1000</f>
        <v>3644.6660000000002</v>
      </c>
      <c r="D17" s="13">
        <f>簡明財務資料!D17/1000</f>
        <v>3680.2510000000002</v>
      </c>
      <c r="E17" s="13">
        <f>簡明財務資料!E17/1000</f>
        <v>4942.9939999999997</v>
      </c>
      <c r="F17" s="13">
        <f>簡明財務資料!F17/1000</f>
        <v>3710.422</v>
      </c>
      <c r="G17" s="13">
        <f>簡明財務資料!G17/1000</f>
        <v>3683.9180000000001</v>
      </c>
      <c r="H17" s="13">
        <f>簡明財務資料!H17/1000</f>
        <v>6207.8850000000002</v>
      </c>
      <c r="I17" s="13">
        <f>簡明財務資料!I17/1000</f>
        <v>4760.7780000000002</v>
      </c>
      <c r="J17" s="13">
        <f>簡明財務資料!J17/1000</f>
        <v>4334.5569999999998</v>
      </c>
      <c r="K17" s="13">
        <f>簡明財務資料!K17/1000</f>
        <v>7480.7860000000001</v>
      </c>
      <c r="L17" s="13">
        <f>簡明財務資料!L17/1000</f>
        <v>4300.1469999999999</v>
      </c>
      <c r="M17" s="13">
        <f>簡明財務資料!M17/1000</f>
        <v>3596.1239999999998</v>
      </c>
      <c r="N17" s="13">
        <f>簡明財務資料!N17/1000</f>
        <v>4919.9759999999997</v>
      </c>
      <c r="O17" s="2"/>
      <c r="P17" s="2"/>
    </row>
    <row r="18" spans="1:16" x14ac:dyDescent="0.25">
      <c r="A18" s="17" t="s">
        <v>13</v>
      </c>
      <c r="B18" s="18"/>
      <c r="C18" s="13">
        <f>簡明財務資料!C18/1000</f>
        <v>500000</v>
      </c>
      <c r="D18" s="13">
        <f>簡明財務資料!D18/1000</f>
        <v>500000</v>
      </c>
      <c r="E18" s="13">
        <f>簡明財務資料!E18/1000</f>
        <v>500000</v>
      </c>
      <c r="F18" s="13">
        <f>簡明財務資料!F18/1000</f>
        <v>500000</v>
      </c>
      <c r="G18" s="13">
        <f>簡明財務資料!G18/1000</f>
        <v>500000</v>
      </c>
      <c r="H18" s="13">
        <f>簡明財務資料!H18/1000</f>
        <v>500000</v>
      </c>
      <c r="I18" s="13">
        <f>簡明財務資料!I18/1000</f>
        <v>500000</v>
      </c>
      <c r="J18" s="13">
        <f>簡明財務資料!J18/1000</f>
        <v>500000</v>
      </c>
      <c r="K18" s="13">
        <f>簡明財務資料!K18/1000</f>
        <v>500000</v>
      </c>
      <c r="L18" s="13">
        <f>簡明財務資料!L18/1000</f>
        <v>500000</v>
      </c>
      <c r="M18" s="13">
        <f>簡明財務資料!M18/1000</f>
        <v>500000</v>
      </c>
      <c r="N18" s="13">
        <f>簡明財務資料!N18/1000</f>
        <v>500000</v>
      </c>
      <c r="O18" s="2"/>
      <c r="P18" s="2"/>
    </row>
    <row r="19" spans="1:16" x14ac:dyDescent="0.25">
      <c r="A19" s="25" t="s">
        <v>14</v>
      </c>
      <c r="B19" s="26"/>
      <c r="C19" s="13">
        <f>簡明財務資料!C19/1000</f>
        <v>276162.69400000002</v>
      </c>
      <c r="D19" s="13">
        <f>簡明財務資料!D19/1000</f>
        <v>248737.98300000001</v>
      </c>
      <c r="E19" s="13">
        <f>簡明財務資料!E19/1000</f>
        <v>302708.91200000001</v>
      </c>
      <c r="F19" s="13">
        <f>簡明財務資料!F19/1000</f>
        <v>297627.08899999998</v>
      </c>
      <c r="G19" s="13">
        <f>簡明財務資料!G19/1000</f>
        <v>292276.86599999998</v>
      </c>
      <c r="H19" s="13">
        <f>簡明財務資料!H19/1000</f>
        <v>284776.33500000002</v>
      </c>
      <c r="I19" s="13">
        <f>簡明財務資料!I19/1000</f>
        <v>278725.34299999999</v>
      </c>
      <c r="J19" s="13">
        <f>簡明財務資料!J19/1000</f>
        <v>272044.28399999999</v>
      </c>
      <c r="K19" s="13">
        <f>簡明財務資料!K19/1000</f>
        <v>261888.79300000001</v>
      </c>
      <c r="L19" s="13">
        <f>簡明財務資料!L19/1000</f>
        <v>254594.44899999999</v>
      </c>
      <c r="M19" s="13">
        <f>簡明財務資料!M19/1000</f>
        <v>248970.853</v>
      </c>
      <c r="N19" s="13">
        <f>簡明財務資料!N19/1000</f>
        <v>242561.42800000001</v>
      </c>
      <c r="O19" s="2"/>
      <c r="P19" s="2"/>
    </row>
    <row r="20" spans="1:16" ht="27.75" customHeight="1" x14ac:dyDescent="0.25">
      <c r="A20" s="27" t="s">
        <v>15</v>
      </c>
      <c r="B20" s="27"/>
      <c r="C20" s="14">
        <f>C12-C17-C19</f>
        <v>0</v>
      </c>
      <c r="D20" s="14">
        <f t="shared" ref="D20:N20" si="0">D12-D17-D19</f>
        <v>0</v>
      </c>
      <c r="E20" s="14">
        <f>E12-E17-E19</f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2"/>
      <c r="P20" s="2"/>
    </row>
    <row r="21" spans="1:16" x14ac:dyDescent="0.25">
      <c r="A21" s="4" t="s">
        <v>16</v>
      </c>
      <c r="B21" s="5" t="s">
        <v>17</v>
      </c>
      <c r="C21" s="13">
        <f>簡明財務資料!C21/1000</f>
        <v>360</v>
      </c>
      <c r="D21" s="13">
        <f>簡明財務資料!D21/1000</f>
        <v>0</v>
      </c>
      <c r="E21" s="13">
        <f>簡明財務資料!E21/1000</f>
        <v>62720.103000000003</v>
      </c>
      <c r="F21" s="13">
        <f>簡明財務資料!F21/1000</f>
        <v>0</v>
      </c>
      <c r="G21" s="13">
        <f>簡明財務資料!G21/1000</f>
        <v>0</v>
      </c>
      <c r="H21" s="13">
        <f>簡明財務資料!H21/1000</f>
        <v>0</v>
      </c>
      <c r="I21" s="13">
        <f>簡明財務資料!I21/1000</f>
        <v>0</v>
      </c>
      <c r="J21" s="13">
        <f>簡明財務資料!J21/1000</f>
        <v>0</v>
      </c>
      <c r="K21" s="13">
        <f>簡明財務資料!K21/1000</f>
        <v>0</v>
      </c>
      <c r="L21" s="13">
        <f>簡明財務資料!L21/1000</f>
        <v>0</v>
      </c>
      <c r="M21" s="13">
        <f>簡明財務資料!M21/1000</f>
        <v>0</v>
      </c>
      <c r="N21" s="13">
        <f>簡明財務資料!N21/1000</f>
        <v>0</v>
      </c>
      <c r="O21" s="2"/>
      <c r="P21" s="2"/>
    </row>
    <row r="22" spans="1:16" ht="16.5" customHeight="1" x14ac:dyDescent="0.25">
      <c r="A22" s="6"/>
      <c r="B22" s="7" t="s">
        <v>18</v>
      </c>
      <c r="C22" s="13">
        <f>簡明財務資料!C22/1000</f>
        <v>11491.233</v>
      </c>
      <c r="D22" s="13">
        <f>簡明財務資料!D22/1000</f>
        <v>27443.37</v>
      </c>
      <c r="E22" s="13">
        <f>簡明財務資料!E22/1000</f>
        <v>8767.8359999999993</v>
      </c>
      <c r="F22" s="13">
        <f>簡明財務資料!F22/1000</f>
        <v>5098.0649999999996</v>
      </c>
      <c r="G22" s="13">
        <f>簡明財務資料!G22/1000</f>
        <v>5363.8850000000002</v>
      </c>
      <c r="H22" s="13">
        <f>簡明財務資料!H22/1000</f>
        <v>7613.9470000000001</v>
      </c>
      <c r="I22" s="13">
        <f>簡明財務資料!I22/1000</f>
        <v>6064.9629999999997</v>
      </c>
      <c r="J22" s="13">
        <f>簡明財務資料!J22/1000</f>
        <v>6695.0339999999997</v>
      </c>
      <c r="K22" s="13">
        <f>簡明財務資料!K22/1000</f>
        <v>10169.459999999999</v>
      </c>
      <c r="L22" s="13">
        <f>簡明財務資料!L22/1000</f>
        <v>7308.3149999999996</v>
      </c>
      <c r="M22" s="13">
        <f>簡明財務資料!M22/1000</f>
        <v>5637.5680000000002</v>
      </c>
      <c r="N22" s="13">
        <f>簡明財務資料!N22/1000</f>
        <v>6451.4340000000002</v>
      </c>
      <c r="O22" s="2"/>
      <c r="P22" s="2"/>
    </row>
    <row r="23" spans="1:16" ht="16.5" customHeight="1" x14ac:dyDescent="0.25">
      <c r="A23" s="6"/>
      <c r="B23" s="7" t="s">
        <v>19</v>
      </c>
      <c r="C23" s="13">
        <f>簡明財務資料!C23/1000</f>
        <v>-11131.233</v>
      </c>
      <c r="D23" s="13">
        <f>簡明財務資料!D23/1000</f>
        <v>-27443.37</v>
      </c>
      <c r="E23" s="13">
        <f>簡明財務資料!E23/1000</f>
        <v>53952.267</v>
      </c>
      <c r="F23" s="13">
        <f>簡明財務資料!F23/1000</f>
        <v>-5098.0649999999996</v>
      </c>
      <c r="G23" s="13">
        <f>簡明財務資料!G23/1000</f>
        <v>-5363.8850000000002</v>
      </c>
      <c r="H23" s="13">
        <f>簡明財務資料!H23/1000</f>
        <v>-7613.9470000000001</v>
      </c>
      <c r="I23" s="13">
        <f>簡明財務資料!I23/1000</f>
        <v>-6064.9629999999997</v>
      </c>
      <c r="J23" s="13">
        <f>簡明財務資料!J23/1000</f>
        <v>-6695.0339999999997</v>
      </c>
      <c r="K23" s="13">
        <f>簡明財務資料!K23/1000</f>
        <v>-10169.459999999999</v>
      </c>
      <c r="L23" s="13">
        <f>簡明財務資料!L23/1000</f>
        <v>-7308.3149999999996</v>
      </c>
      <c r="M23" s="13">
        <f>簡明財務資料!M23/1000</f>
        <v>-5637.5680000000002</v>
      </c>
      <c r="N23" s="13">
        <f>簡明財務資料!N23/1000</f>
        <v>-6451.4340000000002</v>
      </c>
      <c r="O23" s="2"/>
      <c r="P23" s="2"/>
    </row>
    <row r="24" spans="1:16" ht="16.5" customHeight="1" x14ac:dyDescent="0.25">
      <c r="A24" s="6"/>
      <c r="B24" s="7" t="s">
        <v>20</v>
      </c>
      <c r="C24" s="13">
        <f>簡明財務資料!C24/1000</f>
        <v>16.667000000000002</v>
      </c>
      <c r="D24" s="13">
        <f>簡明財務資料!D24/1000</f>
        <v>18.658999999999999</v>
      </c>
      <c r="E24" s="13">
        <f>簡明財務資料!E24/1000</f>
        <v>18.661999999999999</v>
      </c>
      <c r="F24" s="13">
        <f>簡明財務資料!F24/1000</f>
        <v>16.242000000000001</v>
      </c>
      <c r="G24" s="13">
        <f>簡明財務資料!G24/1000</f>
        <v>13.662000000000001</v>
      </c>
      <c r="H24" s="13">
        <f>簡明財務資料!H24/1000</f>
        <v>113.416</v>
      </c>
      <c r="I24" s="13">
        <f>簡明財務資料!I24/1000</f>
        <v>13.971</v>
      </c>
      <c r="J24" s="13">
        <f>簡明財務資料!J24/1000</f>
        <v>13.972</v>
      </c>
      <c r="K24" s="13">
        <f>簡明財務資料!K24/1000</f>
        <v>13.972</v>
      </c>
      <c r="L24" s="13">
        <f>簡明財務資料!L24/1000</f>
        <v>13.971</v>
      </c>
      <c r="M24" s="13">
        <f>簡明財務資料!M24/1000</f>
        <v>13.972</v>
      </c>
      <c r="N24" s="13">
        <f>簡明財務資料!N24/1000</f>
        <v>42.009</v>
      </c>
      <c r="O24" s="2"/>
      <c r="P24" s="2"/>
    </row>
    <row r="25" spans="1:16" ht="16.5" customHeight="1" x14ac:dyDescent="0.25">
      <c r="A25" s="6"/>
      <c r="B25" s="7" t="s">
        <v>21</v>
      </c>
      <c r="C25" s="13">
        <f>簡明財務資料!C25/1000</f>
        <v>-11114.566000000001</v>
      </c>
      <c r="D25" s="13">
        <f>簡明財務資料!D25/1000</f>
        <v>-27424.710999999999</v>
      </c>
      <c r="E25" s="13">
        <f>簡明財務資料!E25/1000</f>
        <v>53970.928999999996</v>
      </c>
      <c r="F25" s="13">
        <f>簡明財務資料!F25/1000</f>
        <v>-5081.8230000000003</v>
      </c>
      <c r="G25" s="13">
        <f>簡明財務資料!G25/1000</f>
        <v>-5350.223</v>
      </c>
      <c r="H25" s="13">
        <f>簡明財務資料!H25/1000</f>
        <v>-7500.5309999999999</v>
      </c>
      <c r="I25" s="13">
        <f>簡明財務資料!I25/1000</f>
        <v>-6050.9920000000002</v>
      </c>
      <c r="J25" s="13">
        <f>簡明財務資料!J25/1000</f>
        <v>-6681.0619999999999</v>
      </c>
      <c r="K25" s="13">
        <f>簡明財務資料!K25/1000</f>
        <v>-10155.487999999999</v>
      </c>
      <c r="L25" s="13">
        <f>簡明財務資料!L25/1000</f>
        <v>-7294.3440000000001</v>
      </c>
      <c r="M25" s="13">
        <f>簡明財務資料!M25/1000</f>
        <v>-5623.5959999999995</v>
      </c>
      <c r="N25" s="13">
        <f>簡明財務資料!N25/1000</f>
        <v>-6409.4250000000002</v>
      </c>
      <c r="O25" s="2"/>
      <c r="P25" s="2"/>
    </row>
    <row r="26" spans="1:16" ht="16.5" customHeight="1" x14ac:dyDescent="0.25">
      <c r="A26" s="6"/>
      <c r="B26" s="7" t="s">
        <v>22</v>
      </c>
      <c r="C26" s="13">
        <f>簡明財務資料!C26/1000</f>
        <v>-11114.566000000001</v>
      </c>
      <c r="D26" s="13">
        <f>簡明財務資料!D26/1000</f>
        <v>-27424.710999999999</v>
      </c>
      <c r="E26" s="13">
        <f>簡明財務資料!E26/1000</f>
        <v>53970.928999999996</v>
      </c>
      <c r="F26" s="13">
        <f>簡明財務資料!F26/1000</f>
        <v>-5081.8230000000003</v>
      </c>
      <c r="G26" s="13">
        <f>簡明財務資料!G26/1000</f>
        <v>-5350.223</v>
      </c>
      <c r="H26" s="13">
        <f>簡明財務資料!H26/1000</f>
        <v>-7500.5309999999999</v>
      </c>
      <c r="I26" s="13">
        <f>簡明財務資料!I26/1000</f>
        <v>-6050.9920000000002</v>
      </c>
      <c r="J26" s="13">
        <f>簡明財務資料!J26/1000</f>
        <v>-6681.0619999999999</v>
      </c>
      <c r="K26" s="13">
        <f>簡明財務資料!K26/1000</f>
        <v>-10155.487999999999</v>
      </c>
      <c r="L26" s="13">
        <f>簡明財務資料!L26/1000</f>
        <v>-7294.3440000000001</v>
      </c>
      <c r="M26" s="13">
        <f>簡明財務資料!M26/1000</f>
        <v>-5623.5959999999995</v>
      </c>
      <c r="N26" s="13">
        <f>簡明財務資料!N26/1000</f>
        <v>-6409.4250000000002</v>
      </c>
      <c r="O26" s="2"/>
      <c r="P26" s="2"/>
    </row>
    <row r="27" spans="1:16" ht="16.5" customHeight="1" x14ac:dyDescent="0.25">
      <c r="A27" s="6"/>
      <c r="B27" s="7" t="s">
        <v>23</v>
      </c>
      <c r="C27" s="13">
        <f>簡明財務資料!C27/1000</f>
        <v>0</v>
      </c>
      <c r="D27" s="13">
        <f>簡明財務資料!D27/1000</f>
        <v>0</v>
      </c>
      <c r="E27" s="13">
        <f>簡明財務資料!E27/1000</f>
        <v>0</v>
      </c>
      <c r="F27" s="13">
        <f>簡明財務資料!F27/1000</f>
        <v>0</v>
      </c>
      <c r="G27" s="13">
        <f>簡明財務資料!G27/1000</f>
        <v>0</v>
      </c>
      <c r="H27" s="13">
        <f>簡明財務資料!H27/1000</f>
        <v>0</v>
      </c>
      <c r="I27" s="13">
        <f>簡明財務資料!I27/1000</f>
        <v>0</v>
      </c>
      <c r="J27" s="13">
        <f>簡明財務資料!J27/1000</f>
        <v>0</v>
      </c>
      <c r="K27" s="13">
        <f>簡明財務資料!K27/1000</f>
        <v>0</v>
      </c>
      <c r="L27" s="13">
        <f>簡明財務資料!L27/1000</f>
        <v>0</v>
      </c>
      <c r="M27" s="13">
        <f>簡明財務資料!M27/1000</f>
        <v>0</v>
      </c>
      <c r="N27" s="13">
        <f>簡明財務資料!N27/1000</f>
        <v>0</v>
      </c>
      <c r="O27" s="2"/>
      <c r="P27" s="2"/>
    </row>
    <row r="28" spans="1:16" x14ac:dyDescent="0.25">
      <c r="A28" s="6" t="s">
        <v>24</v>
      </c>
      <c r="B28" s="7" t="s">
        <v>17</v>
      </c>
      <c r="C28" s="13">
        <f>簡明財務資料!C28/1000</f>
        <v>360</v>
      </c>
      <c r="D28" s="13">
        <f>簡明財務資料!D28/1000</f>
        <v>360</v>
      </c>
      <c r="E28" s="13">
        <f>簡明財務資料!E28/1000</f>
        <v>63080.103000000003</v>
      </c>
      <c r="F28" s="13">
        <f>簡明財務資料!F28/1000</f>
        <v>63080.103000000003</v>
      </c>
      <c r="G28" s="13">
        <f>簡明財務資料!G28/1000</f>
        <v>63080.103000000003</v>
      </c>
      <c r="H28" s="13">
        <f>簡明財務資料!H28/1000</f>
        <v>63080.103000000003</v>
      </c>
      <c r="I28" s="13">
        <f>簡明財務資料!I28/1000</f>
        <v>63080.103000000003</v>
      </c>
      <c r="J28" s="13">
        <f>簡明財務資料!J28/1000</f>
        <v>63080.103000000003</v>
      </c>
      <c r="K28" s="13">
        <f>簡明財務資料!K28/1000</f>
        <v>63080.103000000003</v>
      </c>
      <c r="L28" s="13">
        <f>簡明財務資料!L28/1000</f>
        <v>63080.103000000003</v>
      </c>
      <c r="M28" s="13">
        <f>簡明財務資料!M28/1000</f>
        <v>63080.103000000003</v>
      </c>
      <c r="N28" s="13">
        <f>簡明財務資料!N28/1000</f>
        <v>63080.103000000003</v>
      </c>
      <c r="O28" s="2"/>
      <c r="P28" s="2"/>
    </row>
    <row r="29" spans="1:16" ht="16.5" customHeight="1" x14ac:dyDescent="0.25">
      <c r="A29" s="6"/>
      <c r="B29" s="7" t="s">
        <v>18</v>
      </c>
      <c r="C29" s="13">
        <f>簡明財務資料!C29/1000</f>
        <v>11491.233</v>
      </c>
      <c r="D29" s="13">
        <f>簡明財務資料!D29/1000</f>
        <v>38934.603000000003</v>
      </c>
      <c r="E29" s="13">
        <f>簡明財務資料!E29/1000</f>
        <v>47702.438999999998</v>
      </c>
      <c r="F29" s="13">
        <f>簡明財務資料!F29/1000</f>
        <v>52800.504000000001</v>
      </c>
      <c r="G29" s="13">
        <f>簡明財務資料!G29/1000</f>
        <v>58164.389000000003</v>
      </c>
      <c r="H29" s="13">
        <f>簡明財務資料!H29/1000</f>
        <v>65778.335999999996</v>
      </c>
      <c r="I29" s="13">
        <f>簡明財務資料!I29/1000</f>
        <v>71843.298999999999</v>
      </c>
      <c r="J29" s="13">
        <f>簡明財務資料!J29/1000</f>
        <v>78538.332999999999</v>
      </c>
      <c r="K29" s="13">
        <f>簡明財務資料!K29/1000</f>
        <v>88707.793000000005</v>
      </c>
      <c r="L29" s="13">
        <f>簡明財務資料!L29/1000</f>
        <v>96016.107999999993</v>
      </c>
      <c r="M29" s="13">
        <f>簡明財務資料!M29/1000</f>
        <v>101653.67600000001</v>
      </c>
      <c r="N29" s="13">
        <f>簡明財務資料!N29/1000</f>
        <v>108105.11</v>
      </c>
      <c r="O29" s="2"/>
      <c r="P29" s="2"/>
    </row>
    <row r="30" spans="1:16" ht="16.5" customHeight="1" x14ac:dyDescent="0.25">
      <c r="A30" s="6"/>
      <c r="B30" s="7" t="s">
        <v>19</v>
      </c>
      <c r="C30" s="13">
        <f>簡明財務資料!C30/1000</f>
        <v>-11131.233</v>
      </c>
      <c r="D30" s="13">
        <f>簡明財務資料!D30/1000</f>
        <v>-38574.603000000003</v>
      </c>
      <c r="E30" s="13">
        <f>簡明財務資料!E30/1000</f>
        <v>15377.664000000001</v>
      </c>
      <c r="F30" s="13">
        <f>簡明財務資料!F30/1000</f>
        <v>10279.599</v>
      </c>
      <c r="G30" s="13">
        <f>簡明財務資料!G30/1000</f>
        <v>4915.7139999999999</v>
      </c>
      <c r="H30" s="13">
        <f>簡明財務資料!H30/1000</f>
        <v>-2698.2330000000002</v>
      </c>
      <c r="I30" s="13">
        <f>簡明財務資料!I30/1000</f>
        <v>-8763.1959999999999</v>
      </c>
      <c r="J30" s="13">
        <f>簡明財務資料!J30/1000</f>
        <v>-15458.23</v>
      </c>
      <c r="K30" s="13">
        <f>簡明財務資料!K30/1000</f>
        <v>-25627.69</v>
      </c>
      <c r="L30" s="13">
        <f>簡明財務資料!L30/1000</f>
        <v>-32936.004999999997</v>
      </c>
      <c r="M30" s="13">
        <f>簡明財務資料!M30/1000</f>
        <v>-38573.572999999997</v>
      </c>
      <c r="N30" s="13">
        <f>簡明財務資料!N30/1000</f>
        <v>-45025.006999999998</v>
      </c>
      <c r="O30" s="2"/>
      <c r="P30" s="2"/>
    </row>
    <row r="31" spans="1:16" ht="16.5" customHeight="1" x14ac:dyDescent="0.25">
      <c r="A31" s="6"/>
      <c r="B31" s="7" t="s">
        <v>20</v>
      </c>
      <c r="C31" s="13">
        <f>簡明財務資料!C31/1000</f>
        <v>16.667000000000002</v>
      </c>
      <c r="D31" s="13">
        <f>簡明財務資料!D31/1000</f>
        <v>35.326000000000001</v>
      </c>
      <c r="E31" s="13">
        <f>簡明財務資料!E31/1000</f>
        <v>53.988</v>
      </c>
      <c r="F31" s="13">
        <f>簡明財務資料!F31/1000</f>
        <v>70.23</v>
      </c>
      <c r="G31" s="13">
        <f>簡明財務資料!G31/1000</f>
        <v>83.891999999999996</v>
      </c>
      <c r="H31" s="13">
        <f>簡明財務資料!H31/1000</f>
        <v>197.30799999999999</v>
      </c>
      <c r="I31" s="13">
        <f>簡明財務資料!I31/1000</f>
        <v>211.279</v>
      </c>
      <c r="J31" s="13">
        <f>簡明財務資料!J31/1000</f>
        <v>225.251</v>
      </c>
      <c r="K31" s="13">
        <f>簡明財務資料!K31/1000</f>
        <v>239.22300000000001</v>
      </c>
      <c r="L31" s="13">
        <f>簡明財務資料!L31/1000</f>
        <v>253.19399999999999</v>
      </c>
      <c r="M31" s="13">
        <f>簡明財務資料!M31/1000</f>
        <v>267.166</v>
      </c>
      <c r="N31" s="13">
        <f>簡明財務資料!N31/1000</f>
        <v>309.17500000000001</v>
      </c>
      <c r="O31" s="2"/>
      <c r="P31" s="2"/>
    </row>
    <row r="32" spans="1:16" ht="16.5" customHeight="1" x14ac:dyDescent="0.25">
      <c r="A32" s="6"/>
      <c r="B32" s="7" t="s">
        <v>21</v>
      </c>
      <c r="C32" s="13">
        <f>簡明財務資料!C32/1000</f>
        <v>-11114.566000000001</v>
      </c>
      <c r="D32" s="13">
        <f>簡明財務資料!D32/1000</f>
        <v>-38539.277000000002</v>
      </c>
      <c r="E32" s="13">
        <f>簡明財務資料!E32/1000</f>
        <v>15431.652</v>
      </c>
      <c r="F32" s="13">
        <f>簡明財務資料!F32/1000</f>
        <v>10349.829</v>
      </c>
      <c r="G32" s="13">
        <f>簡明財務資料!G32/1000</f>
        <v>4999.6059999999998</v>
      </c>
      <c r="H32" s="13">
        <f>簡明財務資料!H32/1000</f>
        <v>-2500.9250000000002</v>
      </c>
      <c r="I32" s="13">
        <f>簡明財務資料!I32/1000</f>
        <v>-8551.9169999999995</v>
      </c>
      <c r="J32" s="13">
        <f>簡明財務資料!J32/1000</f>
        <v>-15232.978999999999</v>
      </c>
      <c r="K32" s="13">
        <f>簡明財務資料!K32/1000</f>
        <v>-25388.467000000001</v>
      </c>
      <c r="L32" s="13">
        <f>簡明財務資料!L32/1000</f>
        <v>-32682.811000000002</v>
      </c>
      <c r="M32" s="13">
        <f>簡明財務資料!M32/1000</f>
        <v>-38306.406999999999</v>
      </c>
      <c r="N32" s="13">
        <f>簡明財務資料!N32/1000</f>
        <v>-44715.832000000002</v>
      </c>
      <c r="O32" s="2"/>
      <c r="P32" s="2"/>
    </row>
    <row r="33" spans="1:16" ht="16.5" customHeight="1" x14ac:dyDescent="0.25">
      <c r="A33" s="6"/>
      <c r="B33" s="7" t="s">
        <v>22</v>
      </c>
      <c r="C33" s="13">
        <f>簡明財務資料!C33/1000</f>
        <v>-11114.566000000001</v>
      </c>
      <c r="D33" s="13">
        <f>簡明財務資料!D33/1000</f>
        <v>-38539.277000000002</v>
      </c>
      <c r="E33" s="13">
        <f>簡明財務資料!E33/1000</f>
        <v>15431.652</v>
      </c>
      <c r="F33" s="13">
        <f>簡明財務資料!F33/1000</f>
        <v>10349.829</v>
      </c>
      <c r="G33" s="13">
        <f>簡明財務資料!G33/1000</f>
        <v>4999.6059999999998</v>
      </c>
      <c r="H33" s="13">
        <f>簡明財務資料!H33/1000</f>
        <v>-2500.9250000000002</v>
      </c>
      <c r="I33" s="13">
        <f>簡明財務資料!I33/1000</f>
        <v>-8551.9169999999995</v>
      </c>
      <c r="J33" s="13">
        <f>簡明財務資料!J33/1000</f>
        <v>-15232.978999999999</v>
      </c>
      <c r="K33" s="13">
        <f>簡明財務資料!K33/1000</f>
        <v>-25388.467000000001</v>
      </c>
      <c r="L33" s="13">
        <f>簡明財務資料!L33/1000</f>
        <v>-32682.811000000002</v>
      </c>
      <c r="M33" s="13">
        <f>簡明財務資料!M33/1000</f>
        <v>-38306.406999999999</v>
      </c>
      <c r="N33" s="13">
        <f>簡明財務資料!N33/1000</f>
        <v>-44715.832000000002</v>
      </c>
      <c r="O33" s="2"/>
      <c r="P33" s="2"/>
    </row>
    <row r="34" spans="1:16" ht="16.5" customHeight="1" x14ac:dyDescent="0.25">
      <c r="A34" s="8"/>
      <c r="B34" s="9" t="s">
        <v>23</v>
      </c>
      <c r="C34" s="13">
        <f>簡明財務資料!C34/1000</f>
        <v>0</v>
      </c>
      <c r="D34" s="13">
        <f>簡明財務資料!D34/1000</f>
        <v>0</v>
      </c>
      <c r="E34" s="13">
        <f>簡明財務資料!E34/1000</f>
        <v>0</v>
      </c>
      <c r="F34" s="13">
        <f>簡明財務資料!F34/1000</f>
        <v>0</v>
      </c>
      <c r="G34" s="13">
        <f>簡明財務資料!G34/1000</f>
        <v>0</v>
      </c>
      <c r="H34" s="13">
        <f>簡明財務資料!H34/1000</f>
        <v>0</v>
      </c>
      <c r="I34" s="13">
        <f>簡明財務資料!I34/1000</f>
        <v>0</v>
      </c>
      <c r="J34" s="13">
        <f>簡明財務資料!J34/1000</f>
        <v>0</v>
      </c>
      <c r="K34" s="13">
        <f>簡明財務資料!K34/1000</f>
        <v>0</v>
      </c>
      <c r="L34" s="13">
        <f>簡明財務資料!L34/1000</f>
        <v>0</v>
      </c>
      <c r="M34" s="13">
        <f>簡明財務資料!M34/1000</f>
        <v>0</v>
      </c>
      <c r="N34" s="13">
        <f>簡明財務資料!N34/1000</f>
        <v>0</v>
      </c>
      <c r="O34" s="2"/>
      <c r="P34" s="2"/>
    </row>
    <row r="35" spans="1:16" x14ac:dyDescent="0.25">
      <c r="A35" s="12" t="s">
        <v>25</v>
      </c>
      <c r="B35" s="28" t="s">
        <v>26</v>
      </c>
      <c r="C35" s="28"/>
      <c r="D35" s="28"/>
      <c r="E35" s="28"/>
      <c r="F35" s="28"/>
      <c r="G35" s="28"/>
      <c r="H35" s="28"/>
      <c r="I35" s="28"/>
      <c r="J35" s="28"/>
      <c r="K35" s="2"/>
      <c r="L35" s="2"/>
      <c r="M35" s="2"/>
      <c r="N35" s="2"/>
      <c r="O35" s="2"/>
      <c r="P35" s="2"/>
    </row>
    <row r="36" spans="1:16" x14ac:dyDescent="0.25">
      <c r="A36" s="12"/>
      <c r="B36" s="19" t="s">
        <v>32</v>
      </c>
      <c r="C36" s="19"/>
      <c r="D36" s="19"/>
      <c r="E36" s="19"/>
      <c r="F36" s="19"/>
      <c r="G36" s="19"/>
      <c r="H36" s="19"/>
      <c r="I36" s="19"/>
      <c r="J36" s="19"/>
      <c r="K36" s="2"/>
      <c r="L36" s="2"/>
      <c r="M36" s="2"/>
      <c r="N36" s="2"/>
      <c r="O36" s="2"/>
      <c r="P36" s="2"/>
    </row>
    <row r="37" spans="1:16" x14ac:dyDescent="0.25">
      <c r="A37" s="12"/>
      <c r="B37" s="19" t="s">
        <v>27</v>
      </c>
      <c r="C37" s="19"/>
      <c r="D37" s="19"/>
      <c r="E37" s="19"/>
      <c r="F37" s="19"/>
      <c r="G37" s="19"/>
      <c r="H37" s="19"/>
      <c r="I37" s="19"/>
      <c r="J37" s="19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D39" s="15"/>
    </row>
    <row r="40" spans="1:16" x14ac:dyDescent="0.25">
      <c r="D40" s="15"/>
    </row>
  </sheetData>
  <mergeCells count="24">
    <mergeCell ref="B37:J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B35:J35"/>
    <mergeCell ref="B36:J36"/>
    <mergeCell ref="A11:B11"/>
    <mergeCell ref="A1:B1"/>
    <mergeCell ref="C1:I1"/>
    <mergeCell ref="A2:B2"/>
    <mergeCell ref="C2:I2"/>
    <mergeCell ref="A3:B3"/>
    <mergeCell ref="A5:B5"/>
    <mergeCell ref="A6:B6"/>
    <mergeCell ref="A7:B7"/>
    <mergeCell ref="A8:B8"/>
    <mergeCell ref="A9:B9"/>
    <mergeCell ref="A10:B10"/>
  </mergeCells>
  <phoneticPr fontId="1" type="noConversion"/>
  <conditionalFormatting sqref="C20:N20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簡明財務資料</vt:lpstr>
      <vt:lpstr>簡明財務資料(千元)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user</cp:lastModifiedBy>
  <dcterms:created xsi:type="dcterms:W3CDTF">2014-03-26T08:58:50Z</dcterms:created>
  <dcterms:modified xsi:type="dcterms:W3CDTF">2017-01-09T09:39:24Z</dcterms:modified>
</cp:coreProperties>
</file>