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0275" windowHeight="7635" activeTab="0"/>
  </bookViews>
  <sheets>
    <sheet name="簡明財務資料" sheetId="1" r:id="rId1"/>
    <sheet name="簡明財務資料(千元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<sst xmlns="http://schemas.openxmlformats.org/spreadsheetml/2006/main" count="126" uniqueCount="46">
  <si>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</si>
  <si>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</si>
  <si>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</si>
  <si>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</si>
  <si>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</si>
  <si>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</si>
  <si>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</si>
  <si>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</si>
  <si>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</si>
  <si>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</si>
  <si>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</si>
  <si>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</si>
  <si>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</si>
  <si>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</si>
  <si>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</si>
  <si>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</si>
  <si>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</si>
  <si>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</si>
  <si>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</si>
  <si>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</si>
  <si>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營業外損益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</si>
  <si>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</si>
  <si>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</si>
  <si>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</si>
  <si>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</si>
  <si>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</si>
  <si>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</si>
  <si>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</si>
  <si>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</si>
  <si>
    <t>單位：千元</t>
  </si>
  <si>
    <t>一. 簡明資產負債表</t>
  </si>
  <si>
    <t>0220富蘭德林</t>
  </si>
  <si>
    <t>2. 本期：如2月時曆年制證券商係指103/01/01-103/02/28，非曆年制證券商依其會計制度累計</t>
  </si>
  <si>
    <t>單位：元</t>
  </si>
  <si>
    <t>104年1月</t>
  </si>
  <si>
    <t>104年2月</t>
  </si>
  <si>
    <t>104年3月</t>
  </si>
  <si>
    <t>104年4月</t>
  </si>
  <si>
    <t>104年5月</t>
  </si>
  <si>
    <t>104年6月</t>
  </si>
  <si>
    <t>104年7月</t>
  </si>
  <si>
    <t>104年8月</t>
  </si>
  <si>
    <t>104年9月</t>
  </si>
  <si>
    <t>104年10月</t>
  </si>
  <si>
    <t>104年11月</t>
  </si>
  <si>
    <t>104年12月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</si>
</sst>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FFFF"/>
      <name val="標楷體"/>
      <family val="4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/>
    </xf>
    <xf numFmtId="0" fontId="41" fillId="19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176" fontId="41" fillId="0" borderId="11" xfId="34" applyNumberFormat="1" applyFont="1" applyBorder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19" borderId="20" xfId="0" applyFont="1" applyFill="1" applyBorder="1" applyAlignment="1">
      <alignment horizontal="center" vertical="center" wrapText="1"/>
    </xf>
    <xf numFmtId="0" fontId="41" fillId="19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6" sqref="N26"/>
    </sheetView>
  </sheetViews>
  <sheetFormatPr defaultColWidth="9.00390625" defaultRowHeight="15.75"/>
  <cols>
    <col min="2" max="2" width="16.00390625" style="0" customWidth="1"/>
    <col min="3" max="10" width="16.625" style="0" customWidth="1"/>
    <col min="11" max="11" width="16.375" style="0" customWidth="1"/>
    <col min="12" max="12" width="16.50390625" style="0" customWidth="1"/>
    <col min="13" max="14" width="16.625" style="0" customWidth="1"/>
  </cols>
  <sheetData>
    <row r="1" spans="1:16" ht="38.25" customHeight="1">
      <c r="A1" s="18"/>
      <c r="B1" s="18"/>
      <c r="C1" s="19" t="s">
        <v>28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ht="16.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ht="16.5">
      <c r="A3" s="21" t="s">
        <v>30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>
      <c r="A4" s="3"/>
      <c r="B4" s="1" t="s">
        <v>33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2"/>
      <c r="P4" s="2"/>
    </row>
    <row r="5" spans="1:16" ht="29.25" customHeight="1">
      <c r="A5" s="22" t="s">
        <v>0</v>
      </c>
      <c r="B5" s="23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ht="16.5">
      <c r="A6" s="16" t="s">
        <v>1</v>
      </c>
      <c r="B6" s="17"/>
      <c r="C6" s="13">
        <v>339685646</v>
      </c>
      <c r="D6" s="13">
        <v>313518587</v>
      </c>
      <c r="E6" s="13">
        <v>307691874</v>
      </c>
      <c r="F6" s="13">
        <v>305679824</v>
      </c>
      <c r="G6" s="13">
        <v>299713693</v>
      </c>
      <c r="H6" s="13">
        <v>292053423</v>
      </c>
      <c r="I6" s="13">
        <v>285209324</v>
      </c>
      <c r="J6" s="13">
        <v>279107623</v>
      </c>
      <c r="K6" s="13">
        <v>273884703</v>
      </c>
      <c r="L6" s="13">
        <v>266216317</v>
      </c>
      <c r="M6" s="13">
        <v>258752617</v>
      </c>
      <c r="N6" s="13">
        <v>236001745</v>
      </c>
      <c r="O6" s="2"/>
      <c r="P6" s="2"/>
    </row>
    <row r="7" spans="1:16" ht="16.5">
      <c r="A7" s="16" t="s">
        <v>2</v>
      </c>
      <c r="B7" s="17"/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"/>
      <c r="P7" s="2"/>
    </row>
    <row r="8" spans="1:16" ht="16.5">
      <c r="A8" s="16" t="s">
        <v>3</v>
      </c>
      <c r="B8" s="17"/>
      <c r="C8" s="13">
        <v>19539042</v>
      </c>
      <c r="D8" s="13">
        <v>18861097</v>
      </c>
      <c r="E8" s="13">
        <v>18436725</v>
      </c>
      <c r="F8" s="13">
        <v>18012353</v>
      </c>
      <c r="G8" s="13">
        <v>17587981</v>
      </c>
      <c r="H8" s="13">
        <v>17163609</v>
      </c>
      <c r="I8" s="13">
        <v>16739237</v>
      </c>
      <c r="J8" s="13">
        <v>16314865</v>
      </c>
      <c r="K8" s="13">
        <v>15890493</v>
      </c>
      <c r="L8" s="13">
        <v>15466121</v>
      </c>
      <c r="M8" s="13">
        <v>15041749</v>
      </c>
      <c r="N8" s="13">
        <v>14617377</v>
      </c>
      <c r="O8" s="2"/>
      <c r="P8" s="2"/>
    </row>
    <row r="9" spans="1:16" ht="16.5">
      <c r="A9" s="16" t="s">
        <v>4</v>
      </c>
      <c r="B9" s="17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"/>
      <c r="P9" s="2"/>
    </row>
    <row r="10" spans="1:16" ht="16.5">
      <c r="A10" s="16" t="s">
        <v>5</v>
      </c>
      <c r="B10" s="17"/>
      <c r="C10" s="13">
        <v>357000</v>
      </c>
      <c r="D10" s="13">
        <v>342125</v>
      </c>
      <c r="E10" s="13">
        <v>327250</v>
      </c>
      <c r="F10" s="13">
        <v>312375</v>
      </c>
      <c r="G10" s="13">
        <v>297500</v>
      </c>
      <c r="H10" s="13">
        <v>282625</v>
      </c>
      <c r="I10" s="13">
        <v>267750</v>
      </c>
      <c r="J10" s="13">
        <v>252875</v>
      </c>
      <c r="K10" s="13">
        <v>238000</v>
      </c>
      <c r="L10" s="13">
        <v>223125</v>
      </c>
      <c r="M10" s="13">
        <v>208250</v>
      </c>
      <c r="N10" s="13">
        <v>193375</v>
      </c>
      <c r="O10" s="2"/>
      <c r="P10" s="2"/>
    </row>
    <row r="11" spans="1:16" ht="16.5">
      <c r="A11" s="16" t="s">
        <v>6</v>
      </c>
      <c r="B11" s="17"/>
      <c r="C11" s="13">
        <v>42295780</v>
      </c>
      <c r="D11" s="13">
        <v>42295780</v>
      </c>
      <c r="E11" s="13">
        <v>42295780</v>
      </c>
      <c r="F11" s="13">
        <v>42295780</v>
      </c>
      <c r="G11" s="13">
        <v>42295780</v>
      </c>
      <c r="H11" s="13">
        <v>42295780</v>
      </c>
      <c r="I11" s="13">
        <v>42295780</v>
      </c>
      <c r="J11" s="13">
        <v>42295780</v>
      </c>
      <c r="K11" s="13">
        <v>42295780</v>
      </c>
      <c r="L11" s="13">
        <v>42295780</v>
      </c>
      <c r="M11" s="13">
        <v>42295780</v>
      </c>
      <c r="N11" s="13">
        <v>42295780</v>
      </c>
      <c r="O11" s="2"/>
      <c r="P11" s="2"/>
    </row>
    <row r="12" spans="1:16" ht="16.5">
      <c r="A12" s="16" t="s">
        <v>7</v>
      </c>
      <c r="B12" s="17"/>
      <c r="C12" s="13">
        <f>SUM(C6:C11)</f>
        <v>401877468</v>
      </c>
      <c r="D12" s="13">
        <f>SUM(D6:D11)</f>
        <v>375017589</v>
      </c>
      <c r="E12" s="13">
        <f aca="true" t="shared" si="0" ref="E12:N12">SUM(E6:E11)</f>
        <v>368751629</v>
      </c>
      <c r="F12" s="13">
        <f t="shared" si="0"/>
        <v>366300332</v>
      </c>
      <c r="G12" s="13">
        <f t="shared" si="0"/>
        <v>359894954</v>
      </c>
      <c r="H12" s="13">
        <f t="shared" si="0"/>
        <v>351795437</v>
      </c>
      <c r="I12" s="13">
        <f t="shared" si="0"/>
        <v>344512091</v>
      </c>
      <c r="J12" s="13">
        <f t="shared" si="0"/>
        <v>337971143</v>
      </c>
      <c r="K12" s="13">
        <f t="shared" si="0"/>
        <v>332308976</v>
      </c>
      <c r="L12" s="13">
        <f t="shared" si="0"/>
        <v>324201343</v>
      </c>
      <c r="M12" s="13">
        <f t="shared" si="0"/>
        <v>316298396</v>
      </c>
      <c r="N12" s="13">
        <f t="shared" si="0"/>
        <v>293108277</v>
      </c>
      <c r="O12" s="2"/>
      <c r="P12" s="2"/>
    </row>
    <row r="13" spans="1:16" ht="16.5">
      <c r="A13" s="16" t="s">
        <v>8</v>
      </c>
      <c r="B13" s="17"/>
      <c r="C13" s="13">
        <v>3534653</v>
      </c>
      <c r="D13" s="13">
        <v>3612724</v>
      </c>
      <c r="E13" s="13">
        <v>4633252</v>
      </c>
      <c r="F13" s="13">
        <v>3819618</v>
      </c>
      <c r="G13" s="13">
        <v>3588985</v>
      </c>
      <c r="H13" s="13">
        <v>5472672</v>
      </c>
      <c r="I13" s="13">
        <v>3676037</v>
      </c>
      <c r="J13" s="13">
        <v>3619543</v>
      </c>
      <c r="K13" s="13">
        <v>4860495</v>
      </c>
      <c r="L13" s="13">
        <v>5289995</v>
      </c>
      <c r="M13" s="13">
        <v>3791355</v>
      </c>
      <c r="N13" s="13">
        <v>5831017</v>
      </c>
      <c r="O13" s="2"/>
      <c r="P13" s="2"/>
    </row>
    <row r="14" spans="1:16" ht="16.5">
      <c r="A14" s="16" t="s">
        <v>9</v>
      </c>
      <c r="B14" s="17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"/>
      <c r="P14" s="2"/>
    </row>
    <row r="15" spans="1:16" ht="16.5">
      <c r="A15" s="16" t="s">
        <v>10</v>
      </c>
      <c r="B15" s="17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"/>
      <c r="P15" s="2"/>
    </row>
    <row r="16" spans="1:16" ht="16.5">
      <c r="A16" s="16" t="s">
        <v>11</v>
      </c>
      <c r="B16" s="17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"/>
      <c r="P16" s="2"/>
    </row>
    <row r="17" spans="1:16" ht="16.5">
      <c r="A17" s="16" t="s">
        <v>12</v>
      </c>
      <c r="B17" s="17"/>
      <c r="C17" s="13">
        <f>SUM(C13:C16)</f>
        <v>3534653</v>
      </c>
      <c r="D17" s="13">
        <f>SUM(D13:D16)</f>
        <v>3612724</v>
      </c>
      <c r="E17" s="13">
        <f aca="true" t="shared" si="1" ref="E17:N17">SUM(E13:E16)</f>
        <v>4633252</v>
      </c>
      <c r="F17" s="13">
        <f t="shared" si="1"/>
        <v>3819618</v>
      </c>
      <c r="G17" s="13">
        <f t="shared" si="1"/>
        <v>3588985</v>
      </c>
      <c r="H17" s="13">
        <f t="shared" si="1"/>
        <v>5472672</v>
      </c>
      <c r="I17" s="13">
        <f t="shared" si="1"/>
        <v>3676037</v>
      </c>
      <c r="J17" s="13">
        <f t="shared" si="1"/>
        <v>3619543</v>
      </c>
      <c r="K17" s="13">
        <f t="shared" si="1"/>
        <v>4860495</v>
      </c>
      <c r="L17" s="13">
        <f t="shared" si="1"/>
        <v>5289995</v>
      </c>
      <c r="M17" s="13">
        <f t="shared" si="1"/>
        <v>3791355</v>
      </c>
      <c r="N17" s="13">
        <f t="shared" si="1"/>
        <v>5831017</v>
      </c>
      <c r="O17" s="2"/>
      <c r="P17" s="2"/>
    </row>
    <row r="18" spans="1:16" ht="16.5">
      <c r="A18" s="16" t="s">
        <v>13</v>
      </c>
      <c r="B18" s="17"/>
      <c r="C18" s="13">
        <v>500000000</v>
      </c>
      <c r="D18" s="13">
        <v>500000000</v>
      </c>
      <c r="E18" s="13">
        <v>500000000</v>
      </c>
      <c r="F18" s="13">
        <v>500000000</v>
      </c>
      <c r="G18" s="13">
        <v>500000000</v>
      </c>
      <c r="H18" s="13">
        <v>500000000</v>
      </c>
      <c r="I18" s="13">
        <v>500000000</v>
      </c>
      <c r="J18" s="13">
        <v>500000000</v>
      </c>
      <c r="K18" s="13">
        <v>500000000</v>
      </c>
      <c r="L18" s="13">
        <v>500000000</v>
      </c>
      <c r="M18" s="13">
        <v>500000000</v>
      </c>
      <c r="N18" s="13">
        <v>500000000</v>
      </c>
      <c r="O18" s="2"/>
      <c r="P18" s="2"/>
    </row>
    <row r="19" spans="1:16" ht="16.5">
      <c r="A19" s="24" t="s">
        <v>14</v>
      </c>
      <c r="B19" s="25"/>
      <c r="C19" s="13">
        <v>398342815</v>
      </c>
      <c r="D19" s="13">
        <v>371404865</v>
      </c>
      <c r="E19" s="13">
        <v>364118377</v>
      </c>
      <c r="F19" s="13">
        <v>362480714</v>
      </c>
      <c r="G19" s="13">
        <v>356305969</v>
      </c>
      <c r="H19" s="13">
        <v>346322765</v>
      </c>
      <c r="I19" s="13">
        <v>340836054</v>
      </c>
      <c r="J19" s="13">
        <v>334351600</v>
      </c>
      <c r="K19" s="13">
        <v>327448481</v>
      </c>
      <c r="L19" s="13">
        <v>318911348</v>
      </c>
      <c r="M19" s="13">
        <v>312507041</v>
      </c>
      <c r="N19" s="13">
        <v>287277260</v>
      </c>
      <c r="O19" s="2"/>
      <c r="P19" s="2"/>
    </row>
    <row r="20" spans="1:16" ht="27.75" customHeight="1">
      <c r="A20" s="26" t="s">
        <v>15</v>
      </c>
      <c r="B20" s="26"/>
      <c r="C20" s="14">
        <f>C12-C17-C19</f>
        <v>0</v>
      </c>
      <c r="D20" s="14">
        <f aca="true" t="shared" si="2" ref="D20:N20">D12-D17-D19</f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2"/>
      <c r="P20" s="2"/>
    </row>
    <row r="21" spans="1:16" ht="16.5">
      <c r="A21" s="4" t="s">
        <v>16</v>
      </c>
      <c r="B21" s="5" t="s">
        <v>17</v>
      </c>
      <c r="C21" s="13">
        <v>0</v>
      </c>
      <c r="D21" s="13">
        <v>152600</v>
      </c>
      <c r="E21" s="13">
        <v>385300</v>
      </c>
      <c r="F21" s="13">
        <v>5800000</v>
      </c>
      <c r="G21" s="13">
        <v>0</v>
      </c>
      <c r="H21" s="13">
        <v>0</v>
      </c>
      <c r="I21" s="13">
        <v>0</v>
      </c>
      <c r="J21" s="13">
        <v>335800</v>
      </c>
      <c r="K21" s="13">
        <v>10000</v>
      </c>
      <c r="L21" s="13">
        <v>30000</v>
      </c>
      <c r="M21" s="13">
        <v>0</v>
      </c>
      <c r="N21" s="13">
        <v>640000</v>
      </c>
      <c r="O21" s="2"/>
      <c r="P21" s="2"/>
    </row>
    <row r="22" spans="1:16" ht="16.5" customHeight="1">
      <c r="A22" s="6"/>
      <c r="B22" s="7" t="s">
        <v>18</v>
      </c>
      <c r="C22" s="13">
        <v>7135539</v>
      </c>
      <c r="D22" s="13">
        <v>27157740</v>
      </c>
      <c r="E22" s="13">
        <v>7730309</v>
      </c>
      <c r="F22" s="13">
        <v>7504884</v>
      </c>
      <c r="G22" s="13">
        <v>6236047</v>
      </c>
      <c r="H22" s="13">
        <v>10225907</v>
      </c>
      <c r="I22" s="13">
        <v>5552602</v>
      </c>
      <c r="J22" s="13">
        <v>6888807</v>
      </c>
      <c r="K22" s="13">
        <v>6933119</v>
      </c>
      <c r="L22" s="13">
        <v>8587885</v>
      </c>
      <c r="M22" s="13">
        <v>6423254</v>
      </c>
      <c r="N22" s="13">
        <v>25979663</v>
      </c>
      <c r="O22" s="2"/>
      <c r="P22" s="2"/>
    </row>
    <row r="23" spans="1:16" ht="16.5" customHeight="1">
      <c r="A23" s="6"/>
      <c r="B23" s="7" t="s">
        <v>19</v>
      </c>
      <c r="C23" s="13">
        <f>C21-C22</f>
        <v>-7135539</v>
      </c>
      <c r="D23" s="13">
        <f>D21-D22</f>
        <v>-27005140</v>
      </c>
      <c r="E23" s="13">
        <f aca="true" t="shared" si="3" ref="E23:N23">E21-E22</f>
        <v>-7345009</v>
      </c>
      <c r="F23" s="13">
        <f t="shared" si="3"/>
        <v>-1704884</v>
      </c>
      <c r="G23" s="13">
        <f t="shared" si="3"/>
        <v>-6236047</v>
      </c>
      <c r="H23" s="13">
        <f t="shared" si="3"/>
        <v>-10225907</v>
      </c>
      <c r="I23" s="13">
        <f t="shared" si="3"/>
        <v>-5552602</v>
      </c>
      <c r="J23" s="13">
        <f t="shared" si="3"/>
        <v>-6553007</v>
      </c>
      <c r="K23" s="13">
        <f t="shared" si="3"/>
        <v>-6923119</v>
      </c>
      <c r="L23" s="13">
        <f t="shared" si="3"/>
        <v>-8557885</v>
      </c>
      <c r="M23" s="13">
        <f t="shared" si="3"/>
        <v>-6423254</v>
      </c>
      <c r="N23" s="13">
        <f t="shared" si="3"/>
        <v>-25339663</v>
      </c>
      <c r="O23" s="2"/>
      <c r="P23" s="2"/>
    </row>
    <row r="24" spans="1:16" ht="16.5" customHeight="1">
      <c r="A24" s="6"/>
      <c r="B24" s="7" t="s">
        <v>20</v>
      </c>
      <c r="C24" s="13">
        <v>62615</v>
      </c>
      <c r="D24" s="13">
        <v>67190</v>
      </c>
      <c r="E24" s="13">
        <v>58521</v>
      </c>
      <c r="F24" s="13">
        <v>67221</v>
      </c>
      <c r="G24" s="13">
        <v>61302</v>
      </c>
      <c r="H24" s="13">
        <v>242703</v>
      </c>
      <c r="I24" s="13">
        <v>65891</v>
      </c>
      <c r="J24" s="13">
        <v>68553</v>
      </c>
      <c r="K24" s="13">
        <v>20000</v>
      </c>
      <c r="L24" s="13">
        <v>20752</v>
      </c>
      <c r="M24" s="13">
        <v>18947</v>
      </c>
      <c r="N24" s="13">
        <v>109882</v>
      </c>
      <c r="O24" s="2"/>
      <c r="P24" s="2"/>
    </row>
    <row r="25" spans="1:16" ht="16.5" customHeight="1">
      <c r="A25" s="6"/>
      <c r="B25" s="7" t="s">
        <v>21</v>
      </c>
      <c r="C25" s="13">
        <f>SUM(C23:C24)</f>
        <v>-7072924</v>
      </c>
      <c r="D25" s="13">
        <f>SUM(D23:D24)</f>
        <v>-26937950</v>
      </c>
      <c r="E25" s="13">
        <f aca="true" t="shared" si="4" ref="E25:N25">SUM(E23:E24)</f>
        <v>-7286488</v>
      </c>
      <c r="F25" s="13">
        <f t="shared" si="4"/>
        <v>-1637663</v>
      </c>
      <c r="G25" s="13">
        <f t="shared" si="4"/>
        <v>-6174745</v>
      </c>
      <c r="H25" s="13">
        <f t="shared" si="4"/>
        <v>-9983204</v>
      </c>
      <c r="I25" s="13">
        <f t="shared" si="4"/>
        <v>-5486711</v>
      </c>
      <c r="J25" s="13">
        <f t="shared" si="4"/>
        <v>-6484454</v>
      </c>
      <c r="K25" s="13">
        <f t="shared" si="4"/>
        <v>-6903119</v>
      </c>
      <c r="L25" s="13">
        <f t="shared" si="4"/>
        <v>-8537133</v>
      </c>
      <c r="M25" s="13">
        <f t="shared" si="4"/>
        <v>-6404307</v>
      </c>
      <c r="N25" s="13">
        <f t="shared" si="4"/>
        <v>-25229781</v>
      </c>
      <c r="O25" s="2"/>
      <c r="P25" s="2"/>
    </row>
    <row r="26" spans="1:16" ht="16.5" customHeight="1">
      <c r="A26" s="6"/>
      <c r="B26" s="7" t="s">
        <v>22</v>
      </c>
      <c r="C26" s="13">
        <v>-7072924</v>
      </c>
      <c r="D26" s="13">
        <v>-26937950</v>
      </c>
      <c r="E26" s="13">
        <v>-7286488</v>
      </c>
      <c r="F26" s="13">
        <v>-1637663</v>
      </c>
      <c r="G26" s="13">
        <v>-6174745</v>
      </c>
      <c r="H26" s="13">
        <v>-9983204</v>
      </c>
      <c r="I26" s="13">
        <v>-5486711</v>
      </c>
      <c r="J26" s="13">
        <v>-6484454</v>
      </c>
      <c r="K26" s="13">
        <v>-6903119</v>
      </c>
      <c r="L26" s="13">
        <v>-8537133</v>
      </c>
      <c r="M26" s="13">
        <v>-6404307</v>
      </c>
      <c r="N26" s="13">
        <v>-25229781</v>
      </c>
      <c r="O26" s="2"/>
      <c r="P26" s="2"/>
    </row>
    <row r="27" spans="1:16" ht="16.5" customHeight="1">
      <c r="A27" s="6"/>
      <c r="B27" s="7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/>
      <c r="N27" s="13"/>
      <c r="O27" s="2"/>
      <c r="P27" s="2"/>
    </row>
    <row r="28" spans="1:16" ht="16.5">
      <c r="A28" s="6" t="s">
        <v>24</v>
      </c>
      <c r="B28" s="7" t="s">
        <v>17</v>
      </c>
      <c r="C28" s="13">
        <v>0</v>
      </c>
      <c r="D28" s="13">
        <f>C28+D21</f>
        <v>152600</v>
      </c>
      <c r="E28" s="13">
        <f aca="true" t="shared" si="5" ref="E28:N28">D28+E21</f>
        <v>537900</v>
      </c>
      <c r="F28" s="13">
        <f t="shared" si="5"/>
        <v>6337900</v>
      </c>
      <c r="G28" s="13">
        <f t="shared" si="5"/>
        <v>6337900</v>
      </c>
      <c r="H28" s="13">
        <f t="shared" si="5"/>
        <v>6337900</v>
      </c>
      <c r="I28" s="13">
        <f t="shared" si="5"/>
        <v>6337900</v>
      </c>
      <c r="J28" s="13">
        <f t="shared" si="5"/>
        <v>6673700</v>
      </c>
      <c r="K28" s="13">
        <f t="shared" si="5"/>
        <v>6683700</v>
      </c>
      <c r="L28" s="13">
        <f t="shared" si="5"/>
        <v>6713700</v>
      </c>
      <c r="M28" s="13">
        <f t="shared" si="5"/>
        <v>6713700</v>
      </c>
      <c r="N28" s="13">
        <f t="shared" si="5"/>
        <v>7353700</v>
      </c>
      <c r="O28" s="2"/>
      <c r="P28" s="2"/>
    </row>
    <row r="29" spans="1:16" ht="16.5" customHeight="1">
      <c r="A29" s="6"/>
      <c r="B29" s="7" t="s">
        <v>18</v>
      </c>
      <c r="C29" s="13">
        <f>C22</f>
        <v>7135539</v>
      </c>
      <c r="D29" s="13">
        <f>C29+D22</f>
        <v>34293279</v>
      </c>
      <c r="E29" s="13">
        <f aca="true" t="shared" si="6" ref="E29:N29">D29+E22</f>
        <v>42023588</v>
      </c>
      <c r="F29" s="13">
        <f t="shared" si="6"/>
        <v>49528472</v>
      </c>
      <c r="G29" s="13">
        <f t="shared" si="6"/>
        <v>55764519</v>
      </c>
      <c r="H29" s="13">
        <f t="shared" si="6"/>
        <v>65990426</v>
      </c>
      <c r="I29" s="13">
        <f t="shared" si="6"/>
        <v>71543028</v>
      </c>
      <c r="J29" s="13">
        <f t="shared" si="6"/>
        <v>78431835</v>
      </c>
      <c r="K29" s="13">
        <f t="shared" si="6"/>
        <v>85364954</v>
      </c>
      <c r="L29" s="13">
        <f t="shared" si="6"/>
        <v>93952839</v>
      </c>
      <c r="M29" s="13">
        <f t="shared" si="6"/>
        <v>100376093</v>
      </c>
      <c r="N29" s="13">
        <f t="shared" si="6"/>
        <v>126355756</v>
      </c>
      <c r="O29" s="2"/>
      <c r="P29" s="2"/>
    </row>
    <row r="30" spans="1:16" ht="16.5" customHeight="1">
      <c r="A30" s="6"/>
      <c r="B30" s="7" t="s">
        <v>19</v>
      </c>
      <c r="C30" s="13">
        <f>C28-C29</f>
        <v>-7135539</v>
      </c>
      <c r="D30" s="13">
        <f aca="true" t="shared" si="7" ref="D30:N30">D28-D29</f>
        <v>-34140679</v>
      </c>
      <c r="E30" s="13">
        <f t="shared" si="7"/>
        <v>-41485688</v>
      </c>
      <c r="F30" s="13">
        <f t="shared" si="7"/>
        <v>-43190572</v>
      </c>
      <c r="G30" s="13">
        <f t="shared" si="7"/>
        <v>-49426619</v>
      </c>
      <c r="H30" s="13">
        <f t="shared" si="7"/>
        <v>-59652526</v>
      </c>
      <c r="I30" s="13">
        <f t="shared" si="7"/>
        <v>-65205128</v>
      </c>
      <c r="J30" s="13">
        <f t="shared" si="7"/>
        <v>-71758135</v>
      </c>
      <c r="K30" s="13">
        <f t="shared" si="7"/>
        <v>-78681254</v>
      </c>
      <c r="L30" s="13">
        <f t="shared" si="7"/>
        <v>-87239139</v>
      </c>
      <c r="M30" s="13">
        <f t="shared" si="7"/>
        <v>-93662393</v>
      </c>
      <c r="N30" s="13">
        <f t="shared" si="7"/>
        <v>-119002056</v>
      </c>
      <c r="O30" s="2"/>
      <c r="P30" s="2"/>
    </row>
    <row r="31" spans="1:16" ht="16.5" customHeight="1">
      <c r="A31" s="6"/>
      <c r="B31" s="7" t="s">
        <v>20</v>
      </c>
      <c r="C31" s="13">
        <f>C24</f>
        <v>62615</v>
      </c>
      <c r="D31" s="13">
        <f>C31+D24</f>
        <v>129805</v>
      </c>
      <c r="E31" s="13">
        <f aca="true" t="shared" si="8" ref="E31:N31">D31+E24</f>
        <v>188326</v>
      </c>
      <c r="F31" s="13">
        <f t="shared" si="8"/>
        <v>255547</v>
      </c>
      <c r="G31" s="13">
        <f t="shared" si="8"/>
        <v>316849</v>
      </c>
      <c r="H31" s="13">
        <f t="shared" si="8"/>
        <v>559552</v>
      </c>
      <c r="I31" s="13">
        <f t="shared" si="8"/>
        <v>625443</v>
      </c>
      <c r="J31" s="13">
        <f t="shared" si="8"/>
        <v>693996</v>
      </c>
      <c r="K31" s="13">
        <f t="shared" si="8"/>
        <v>713996</v>
      </c>
      <c r="L31" s="13">
        <f t="shared" si="8"/>
        <v>734748</v>
      </c>
      <c r="M31" s="13">
        <f t="shared" si="8"/>
        <v>753695</v>
      </c>
      <c r="N31" s="13">
        <f t="shared" si="8"/>
        <v>863577</v>
      </c>
      <c r="O31" s="2"/>
      <c r="P31" s="2"/>
    </row>
    <row r="32" spans="1:16" ht="16.5" customHeight="1">
      <c r="A32" s="6"/>
      <c r="B32" s="7" t="s">
        <v>21</v>
      </c>
      <c r="C32" s="13">
        <f>SUM(C30:C31)</f>
        <v>-7072924</v>
      </c>
      <c r="D32" s="13">
        <f>SUM(D30:D31)</f>
        <v>-34010874</v>
      </c>
      <c r="E32" s="13">
        <f aca="true" t="shared" si="9" ref="E32:N32">SUM(E30:E31)</f>
        <v>-41297362</v>
      </c>
      <c r="F32" s="13">
        <f t="shared" si="9"/>
        <v>-42935025</v>
      </c>
      <c r="G32" s="13">
        <f t="shared" si="9"/>
        <v>-49109770</v>
      </c>
      <c r="H32" s="13">
        <f t="shared" si="9"/>
        <v>-59092974</v>
      </c>
      <c r="I32" s="13">
        <f t="shared" si="9"/>
        <v>-64579685</v>
      </c>
      <c r="J32" s="13">
        <f t="shared" si="9"/>
        <v>-71064139</v>
      </c>
      <c r="K32" s="13">
        <f t="shared" si="9"/>
        <v>-77967258</v>
      </c>
      <c r="L32" s="13">
        <f t="shared" si="9"/>
        <v>-86504391</v>
      </c>
      <c r="M32" s="13">
        <f t="shared" si="9"/>
        <v>-92908698</v>
      </c>
      <c r="N32" s="13">
        <f t="shared" si="9"/>
        <v>-118138479</v>
      </c>
      <c r="O32" s="2"/>
      <c r="P32" s="2"/>
    </row>
    <row r="33" spans="1:16" ht="16.5" customHeight="1">
      <c r="A33" s="6"/>
      <c r="B33" s="7" t="s">
        <v>22</v>
      </c>
      <c r="C33" s="13">
        <f>C32</f>
        <v>-7072924</v>
      </c>
      <c r="D33" s="13">
        <f>C33+D26</f>
        <v>-34010874</v>
      </c>
      <c r="E33" s="13">
        <f>D33+E26</f>
        <v>-41297362</v>
      </c>
      <c r="F33" s="13">
        <f>E33+F26</f>
        <v>-42935025</v>
      </c>
      <c r="G33" s="13">
        <f>F33+G26</f>
        <v>-49109770</v>
      </c>
      <c r="H33" s="13">
        <f>G33+H26</f>
        <v>-59092974</v>
      </c>
      <c r="I33" s="13">
        <f>H33+I26</f>
        <v>-64579685</v>
      </c>
      <c r="J33" s="13">
        <f>I33+J26</f>
        <v>-71064139</v>
      </c>
      <c r="K33" s="13">
        <f>J33+K26</f>
        <v>-77967258</v>
      </c>
      <c r="L33" s="13">
        <f>K33+L26</f>
        <v>-86504391</v>
      </c>
      <c r="M33" s="13">
        <f>L33+M26</f>
        <v>-92908698</v>
      </c>
      <c r="N33" s="13">
        <f>M33+N26</f>
        <v>-118138479</v>
      </c>
      <c r="O33" s="2"/>
      <c r="P33" s="2"/>
    </row>
    <row r="34" spans="1:16" ht="16.5" customHeight="1">
      <c r="A34" s="8"/>
      <c r="B34" s="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"/>
      <c r="P34" s="2"/>
    </row>
    <row r="35" spans="1:16" ht="16.5">
      <c r="A35" s="3" t="s">
        <v>25</v>
      </c>
      <c r="B35" s="27" t="s">
        <v>26</v>
      </c>
      <c r="C35" s="27"/>
      <c r="D35" s="27"/>
      <c r="E35" s="27"/>
      <c r="F35" s="27"/>
      <c r="G35" s="27"/>
      <c r="H35" s="27"/>
      <c r="I35" s="27"/>
      <c r="J35" s="27"/>
      <c r="K35" s="2"/>
      <c r="L35" s="2"/>
      <c r="M35" s="2"/>
      <c r="N35" s="2"/>
      <c r="O35" s="2"/>
      <c r="P35" s="2"/>
    </row>
    <row r="36" spans="1:16" ht="16.5">
      <c r="A36" s="3"/>
      <c r="B36" s="18" t="s">
        <v>32</v>
      </c>
      <c r="C36" s="18"/>
      <c r="D36" s="18"/>
      <c r="E36" s="18"/>
      <c r="F36" s="18"/>
      <c r="G36" s="18"/>
      <c r="H36" s="18"/>
      <c r="I36" s="18"/>
      <c r="J36" s="18"/>
      <c r="K36" s="2"/>
      <c r="L36" s="2"/>
      <c r="M36" s="2"/>
      <c r="N36" s="2"/>
      <c r="O36" s="2"/>
      <c r="P36" s="2"/>
    </row>
    <row r="37" spans="1:16" ht="16.5">
      <c r="A37" s="3"/>
      <c r="B37" s="18" t="s">
        <v>27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6.5">
      <c r="D39" s="15"/>
    </row>
    <row r="40" ht="16.5">
      <c r="D40" s="15"/>
    </row>
  </sheetData>
  <sheetProtection/>
  <mergeCells count="24"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</mergeCells>
  <conditionalFormatting sqref="C20:N20">
    <cfRule type="cellIs" priority="1" dxfId="2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5.75"/>
  <cols>
    <col min="2" max="2" width="16.00390625" style="0" customWidth="1"/>
    <col min="3" max="10" width="16.625" style="0" customWidth="1"/>
    <col min="11" max="11" width="16.375" style="0" customWidth="1"/>
    <col min="12" max="12" width="16.50390625" style="0" customWidth="1"/>
    <col min="13" max="14" width="16.625" style="0" customWidth="1"/>
  </cols>
  <sheetData>
    <row r="1" spans="1:16" ht="38.25" customHeight="1">
      <c r="A1" s="18"/>
      <c r="B1" s="18"/>
      <c r="C1" s="19" t="s">
        <v>28</v>
      </c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</row>
    <row r="2" spans="1:16" ht="16.5">
      <c r="A2" s="18"/>
      <c r="B2" s="18"/>
      <c r="C2" s="20"/>
      <c r="D2" s="20"/>
      <c r="E2" s="20"/>
      <c r="F2" s="20"/>
      <c r="G2" s="20"/>
      <c r="H2" s="20"/>
      <c r="I2" s="20"/>
      <c r="J2" s="1"/>
      <c r="K2" s="2"/>
      <c r="L2" s="2"/>
      <c r="M2" s="2"/>
      <c r="N2" s="2"/>
      <c r="O2" s="2"/>
      <c r="P2" s="2"/>
    </row>
    <row r="3" spans="1:16" ht="16.5">
      <c r="A3" s="21" t="s">
        <v>30</v>
      </c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>
      <c r="A4" s="12"/>
      <c r="B4" s="1" t="s">
        <v>29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2"/>
      <c r="P4" s="2"/>
    </row>
    <row r="5" spans="1:16" ht="29.25" customHeight="1">
      <c r="A5" s="22" t="s">
        <v>0</v>
      </c>
      <c r="B5" s="23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ht="16.5">
      <c r="A6" s="16" t="s">
        <v>1</v>
      </c>
      <c r="B6" s="17"/>
      <c r="C6" s="13">
        <f>'簡明財務資料'!C6/1000</f>
        <v>339685.646</v>
      </c>
      <c r="D6" s="13">
        <f>'簡明財務資料'!D6/1000</f>
        <v>313518.587</v>
      </c>
      <c r="E6" s="13">
        <f>'簡明財務資料'!E6/1000</f>
        <v>307691.874</v>
      </c>
      <c r="F6" s="13">
        <f>'簡明財務資料'!F6/1000</f>
        <v>305679.824</v>
      </c>
      <c r="G6" s="13">
        <f>'簡明財務資料'!G6/1000</f>
        <v>299713.693</v>
      </c>
      <c r="H6" s="13">
        <f>'簡明財務資料'!H6/1000</f>
        <v>292053.423</v>
      </c>
      <c r="I6" s="13">
        <f>'簡明財務資料'!I6/1000</f>
        <v>285209.324</v>
      </c>
      <c r="J6" s="13">
        <f>'簡明財務資料'!J6/1000</f>
        <v>279107.623</v>
      </c>
      <c r="K6" s="13">
        <f>'簡明財務資料'!K6/1000</f>
        <v>273884.703</v>
      </c>
      <c r="L6" s="13">
        <f>'簡明財務資料'!L6/1000</f>
        <v>266216.317</v>
      </c>
      <c r="M6" s="13">
        <f>'簡明財務資料'!M6/1000</f>
        <v>258752.617</v>
      </c>
      <c r="N6" s="13">
        <f>'簡明財務資料'!N6/1000</f>
        <v>236001.745</v>
      </c>
      <c r="O6" s="2"/>
      <c r="P6" s="2"/>
    </row>
    <row r="7" spans="1:16" ht="16.5">
      <c r="A7" s="16" t="s">
        <v>2</v>
      </c>
      <c r="B7" s="17"/>
      <c r="C7" s="13">
        <f>'簡明財務資料'!C7/1000</f>
        <v>0</v>
      </c>
      <c r="D7" s="13">
        <f>'簡明財務資料'!D7/1000</f>
        <v>0</v>
      </c>
      <c r="E7" s="13">
        <f>'簡明財務資料'!E7/1000</f>
        <v>0</v>
      </c>
      <c r="F7" s="13">
        <f>'簡明財務資料'!F7/1000</f>
        <v>0</v>
      </c>
      <c r="G7" s="13">
        <f>'簡明財務資料'!G7/1000</f>
        <v>0</v>
      </c>
      <c r="H7" s="13">
        <f>'簡明財務資料'!H7/1000</f>
        <v>0</v>
      </c>
      <c r="I7" s="13">
        <f>'簡明財務資料'!I7/1000</f>
        <v>0</v>
      </c>
      <c r="J7" s="13">
        <f>'簡明財務資料'!J7/1000</f>
        <v>0</v>
      </c>
      <c r="K7" s="13">
        <f>'簡明財務資料'!K7/1000</f>
        <v>0</v>
      </c>
      <c r="L7" s="13">
        <f>'簡明財務資料'!L7/1000</f>
        <v>0</v>
      </c>
      <c r="M7" s="13">
        <f>'簡明財務資料'!M7/1000</f>
        <v>0</v>
      </c>
      <c r="N7" s="13">
        <f>'簡明財務資料'!N7/1000</f>
        <v>0</v>
      </c>
      <c r="O7" s="2"/>
      <c r="P7" s="2"/>
    </row>
    <row r="8" spans="1:16" ht="16.5">
      <c r="A8" s="16" t="s">
        <v>3</v>
      </c>
      <c r="B8" s="17"/>
      <c r="C8" s="13">
        <f>'簡明財務資料'!C8/1000</f>
        <v>19539.042</v>
      </c>
      <c r="D8" s="13">
        <f>'簡明財務資料'!D8/1000</f>
        <v>18861.097</v>
      </c>
      <c r="E8" s="13">
        <f>'簡明財務資料'!E8/1000</f>
        <v>18436.725</v>
      </c>
      <c r="F8" s="13">
        <f>'簡明財務資料'!F8/1000</f>
        <v>18012.353</v>
      </c>
      <c r="G8" s="13">
        <f>'簡明財務資料'!G8/1000</f>
        <v>17587.981</v>
      </c>
      <c r="H8" s="13">
        <f>'簡明財務資料'!H8/1000</f>
        <v>17163.609</v>
      </c>
      <c r="I8" s="13">
        <f>'簡明財務資料'!I8/1000</f>
        <v>16739.237</v>
      </c>
      <c r="J8" s="13">
        <f>'簡明財務資料'!J8/1000</f>
        <v>16314.865</v>
      </c>
      <c r="K8" s="13">
        <f>'簡明財務資料'!K8/1000</f>
        <v>15890.493</v>
      </c>
      <c r="L8" s="13">
        <f>'簡明財務資料'!L8/1000</f>
        <v>15466.121</v>
      </c>
      <c r="M8" s="13">
        <f>'簡明財務資料'!M8/1000</f>
        <v>15041.749</v>
      </c>
      <c r="N8" s="13">
        <f>'簡明財務資料'!N8/1000</f>
        <v>14617.377</v>
      </c>
      <c r="O8" s="2"/>
      <c r="P8" s="2"/>
    </row>
    <row r="9" spans="1:16" ht="16.5">
      <c r="A9" s="16" t="s">
        <v>4</v>
      </c>
      <c r="B9" s="17"/>
      <c r="C9" s="13">
        <f>'簡明財務資料'!C9/1000</f>
        <v>0</v>
      </c>
      <c r="D9" s="13">
        <f>'簡明財務資料'!D9/1000</f>
        <v>0</v>
      </c>
      <c r="E9" s="13">
        <f>'簡明財務資料'!E9/1000</f>
        <v>0</v>
      </c>
      <c r="F9" s="13">
        <f>'簡明財務資料'!F9/1000</f>
        <v>0</v>
      </c>
      <c r="G9" s="13">
        <f>'簡明財務資料'!G9/1000</f>
        <v>0</v>
      </c>
      <c r="H9" s="13">
        <f>'簡明財務資料'!H9/1000</f>
        <v>0</v>
      </c>
      <c r="I9" s="13">
        <f>'簡明財務資料'!I9/1000</f>
        <v>0</v>
      </c>
      <c r="J9" s="13">
        <f>'簡明財務資料'!J9/1000</f>
        <v>0</v>
      </c>
      <c r="K9" s="13">
        <f>'簡明財務資料'!K9/1000</f>
        <v>0</v>
      </c>
      <c r="L9" s="13">
        <f>'簡明財務資料'!L9/1000</f>
        <v>0</v>
      </c>
      <c r="M9" s="13">
        <f>'簡明財務資料'!M9/1000</f>
        <v>0</v>
      </c>
      <c r="N9" s="13">
        <f>'簡明財務資料'!N9/1000</f>
        <v>0</v>
      </c>
      <c r="O9" s="2"/>
      <c r="P9" s="2"/>
    </row>
    <row r="10" spans="1:16" ht="16.5">
      <c r="A10" s="16" t="s">
        <v>5</v>
      </c>
      <c r="B10" s="17"/>
      <c r="C10" s="13">
        <f>'簡明財務資料'!C10/1000</f>
        <v>357</v>
      </c>
      <c r="D10" s="13">
        <f>'簡明財務資料'!D10/1000</f>
        <v>342.125</v>
      </c>
      <c r="E10" s="13">
        <f>'簡明財務資料'!E10/1000</f>
        <v>327.25</v>
      </c>
      <c r="F10" s="13">
        <f>'簡明財務資料'!F10/1000</f>
        <v>312.375</v>
      </c>
      <c r="G10" s="13">
        <f>'簡明財務資料'!G10/1000</f>
        <v>297.5</v>
      </c>
      <c r="H10" s="13">
        <f>'簡明財務資料'!H10/1000</f>
        <v>282.625</v>
      </c>
      <c r="I10" s="13">
        <f>'簡明財務資料'!I10/1000</f>
        <v>267.75</v>
      </c>
      <c r="J10" s="13">
        <f>'簡明財務資料'!J10/1000</f>
        <v>252.875</v>
      </c>
      <c r="K10" s="13">
        <f>'簡明財務資料'!K10/1000</f>
        <v>238</v>
      </c>
      <c r="L10" s="13">
        <f>'簡明財務資料'!L10/1000</f>
        <v>223.125</v>
      </c>
      <c r="M10" s="13">
        <f>'簡明財務資料'!M10/1000</f>
        <v>208.25</v>
      </c>
      <c r="N10" s="13">
        <f>'簡明財務資料'!N10/1000</f>
        <v>193.375</v>
      </c>
      <c r="O10" s="2"/>
      <c r="P10" s="2"/>
    </row>
    <row r="11" spans="1:16" ht="16.5">
      <c r="A11" s="16" t="s">
        <v>6</v>
      </c>
      <c r="B11" s="17"/>
      <c r="C11" s="13">
        <f>'簡明財務資料'!C11/1000</f>
        <v>42295.78</v>
      </c>
      <c r="D11" s="13">
        <f>'簡明財務資料'!D11/1000</f>
        <v>42295.78</v>
      </c>
      <c r="E11" s="13">
        <f>'簡明財務資料'!E11/1000</f>
        <v>42295.78</v>
      </c>
      <c r="F11" s="13">
        <f>'簡明財務資料'!F11/1000</f>
        <v>42295.78</v>
      </c>
      <c r="G11" s="13">
        <f>'簡明財務資料'!G11/1000</f>
        <v>42295.78</v>
      </c>
      <c r="H11" s="13">
        <f>'簡明財務資料'!H11/1000</f>
        <v>42295.78</v>
      </c>
      <c r="I11" s="13">
        <f>'簡明財務資料'!I11/1000</f>
        <v>42295.78</v>
      </c>
      <c r="J11" s="13">
        <f>'簡明財務資料'!J11/1000</f>
        <v>42295.78</v>
      </c>
      <c r="K11" s="13">
        <f>'簡明財務資料'!K11/1000</f>
        <v>42295.78</v>
      </c>
      <c r="L11" s="13">
        <f>'簡明財務資料'!L11/1000</f>
        <v>42295.78</v>
      </c>
      <c r="M11" s="13">
        <f>'簡明財務資料'!M11/1000</f>
        <v>42295.78</v>
      </c>
      <c r="N11" s="13">
        <f>'簡明財務資料'!N11/1000</f>
        <v>42295.78</v>
      </c>
      <c r="O11" s="2"/>
      <c r="P11" s="2"/>
    </row>
    <row r="12" spans="1:16" ht="16.5">
      <c r="A12" s="16" t="s">
        <v>7</v>
      </c>
      <c r="B12" s="17"/>
      <c r="C12" s="13">
        <f>'簡明財務資料'!C12/1000</f>
        <v>401877.468</v>
      </c>
      <c r="D12" s="13">
        <f>'簡明財務資料'!D12/1000</f>
        <v>375017.589</v>
      </c>
      <c r="E12" s="13">
        <f>'簡明財務資料'!E12/1000</f>
        <v>368751.629</v>
      </c>
      <c r="F12" s="13">
        <f>'簡明財務資料'!F12/1000</f>
        <v>366300.332</v>
      </c>
      <c r="G12" s="13">
        <f>'簡明財務資料'!G12/1000</f>
        <v>359894.954</v>
      </c>
      <c r="H12" s="13">
        <f>'簡明財務資料'!H12/1000</f>
        <v>351795.437</v>
      </c>
      <c r="I12" s="13">
        <f>'簡明財務資料'!I12/1000</f>
        <v>344512.091</v>
      </c>
      <c r="J12" s="13">
        <f>'簡明財務資料'!J12/1000</f>
        <v>337971.143</v>
      </c>
      <c r="K12" s="13">
        <f>'簡明財務資料'!K12/1000</f>
        <v>332308.976</v>
      </c>
      <c r="L12" s="13">
        <f>'簡明財務資料'!L12/1000</f>
        <v>324201.343</v>
      </c>
      <c r="M12" s="13">
        <f>'簡明財務資料'!M12/1000</f>
        <v>316298.396</v>
      </c>
      <c r="N12" s="13">
        <f>'簡明財務資料'!N12/1000</f>
        <v>293108.277</v>
      </c>
      <c r="O12" s="2"/>
      <c r="P12" s="2"/>
    </row>
    <row r="13" spans="1:16" ht="16.5">
      <c r="A13" s="16" t="s">
        <v>8</v>
      </c>
      <c r="B13" s="17"/>
      <c r="C13" s="13">
        <f>'簡明財務資料'!C13/1000</f>
        <v>3534.653</v>
      </c>
      <c r="D13" s="13">
        <f>'簡明財務資料'!D13/1000</f>
        <v>3612.724</v>
      </c>
      <c r="E13" s="13">
        <f>'簡明財務資料'!E13/1000</f>
        <v>4633.252</v>
      </c>
      <c r="F13" s="13">
        <f>'簡明財務資料'!F13/1000</f>
        <v>3819.618</v>
      </c>
      <c r="G13" s="13">
        <f>'簡明財務資料'!G13/1000</f>
        <v>3588.985</v>
      </c>
      <c r="H13" s="13">
        <f>'簡明財務資料'!H13/1000</f>
        <v>5472.672</v>
      </c>
      <c r="I13" s="13">
        <f>'簡明財務資料'!I13/1000</f>
        <v>3676.037</v>
      </c>
      <c r="J13" s="13">
        <f>'簡明財務資料'!J13/1000</f>
        <v>3619.543</v>
      </c>
      <c r="K13" s="13">
        <f>'簡明財務資料'!K13/1000</f>
        <v>4860.495</v>
      </c>
      <c r="L13" s="13">
        <f>'簡明財務資料'!L13/1000</f>
        <v>5289.995</v>
      </c>
      <c r="M13" s="13">
        <f>'簡明財務資料'!M13/1000</f>
        <v>3791.355</v>
      </c>
      <c r="N13" s="13">
        <f>'簡明財務資料'!N13/1000</f>
        <v>5831.017</v>
      </c>
      <c r="O13" s="2"/>
      <c r="P13" s="2"/>
    </row>
    <row r="14" spans="1:16" ht="16.5">
      <c r="A14" s="16" t="s">
        <v>9</v>
      </c>
      <c r="B14" s="17"/>
      <c r="C14" s="13">
        <f>'簡明財務資料'!C14/1000</f>
        <v>0</v>
      </c>
      <c r="D14" s="13">
        <f>'簡明財務資料'!D14/1000</f>
        <v>0</v>
      </c>
      <c r="E14" s="13">
        <f>'簡明財務資料'!E14/1000</f>
        <v>0</v>
      </c>
      <c r="F14" s="13">
        <f>'簡明財務資料'!F14/1000</f>
        <v>0</v>
      </c>
      <c r="G14" s="13">
        <f>'簡明財務資料'!G14/1000</f>
        <v>0</v>
      </c>
      <c r="H14" s="13">
        <f>'簡明財務資料'!H14/1000</f>
        <v>0</v>
      </c>
      <c r="I14" s="13">
        <f>'簡明財務資料'!I14/1000</f>
        <v>0</v>
      </c>
      <c r="J14" s="13">
        <f>'簡明財務資料'!J14/1000</f>
        <v>0</v>
      </c>
      <c r="K14" s="13">
        <f>'簡明財務資料'!K14/1000</f>
        <v>0</v>
      </c>
      <c r="L14" s="13">
        <f>'簡明財務資料'!L14/1000</f>
        <v>0</v>
      </c>
      <c r="M14" s="13">
        <f>'簡明財務資料'!M14/1000</f>
        <v>0</v>
      </c>
      <c r="N14" s="13">
        <f>'簡明財務資料'!N14/1000</f>
        <v>0</v>
      </c>
      <c r="O14" s="2"/>
      <c r="P14" s="2"/>
    </row>
    <row r="15" spans="1:16" ht="16.5">
      <c r="A15" s="16" t="s">
        <v>10</v>
      </c>
      <c r="B15" s="17"/>
      <c r="C15" s="13">
        <f>'簡明財務資料'!C15/1000</f>
        <v>0</v>
      </c>
      <c r="D15" s="13">
        <f>'簡明財務資料'!D15/1000</f>
        <v>0</v>
      </c>
      <c r="E15" s="13">
        <f>'簡明財務資料'!E15/1000</f>
        <v>0</v>
      </c>
      <c r="F15" s="13">
        <f>'簡明財務資料'!F15/1000</f>
        <v>0</v>
      </c>
      <c r="G15" s="13">
        <f>'簡明財務資料'!G15/1000</f>
        <v>0</v>
      </c>
      <c r="H15" s="13">
        <f>'簡明財務資料'!H15/1000</f>
        <v>0</v>
      </c>
      <c r="I15" s="13">
        <f>'簡明財務資料'!I15/1000</f>
        <v>0</v>
      </c>
      <c r="J15" s="13">
        <f>'簡明財務資料'!J15/1000</f>
        <v>0</v>
      </c>
      <c r="K15" s="13">
        <f>'簡明財務資料'!K15/1000</f>
        <v>0</v>
      </c>
      <c r="L15" s="13">
        <f>'簡明財務資料'!L15/1000</f>
        <v>0</v>
      </c>
      <c r="M15" s="13">
        <f>'簡明財務資料'!M15/1000</f>
        <v>0</v>
      </c>
      <c r="N15" s="13">
        <f>'簡明財務資料'!N15/1000</f>
        <v>0</v>
      </c>
      <c r="O15" s="2"/>
      <c r="P15" s="2"/>
    </row>
    <row r="16" spans="1:16" ht="16.5">
      <c r="A16" s="16" t="s">
        <v>11</v>
      </c>
      <c r="B16" s="17"/>
      <c r="C16" s="13">
        <f>'簡明財務資料'!C16/1000</f>
        <v>0</v>
      </c>
      <c r="D16" s="13">
        <f>'簡明財務資料'!D16/1000</f>
        <v>0</v>
      </c>
      <c r="E16" s="13">
        <f>'簡明財務資料'!E16/1000</f>
        <v>0</v>
      </c>
      <c r="F16" s="13">
        <f>'簡明財務資料'!F16/1000</f>
        <v>0</v>
      </c>
      <c r="G16" s="13">
        <f>'簡明財務資料'!G16/1000</f>
        <v>0</v>
      </c>
      <c r="H16" s="13">
        <f>'簡明財務資料'!H16/1000</f>
        <v>0</v>
      </c>
      <c r="I16" s="13">
        <f>'簡明財務資料'!I16/1000</f>
        <v>0</v>
      </c>
      <c r="J16" s="13">
        <f>'簡明財務資料'!J16/1000</f>
        <v>0</v>
      </c>
      <c r="K16" s="13">
        <f>'簡明財務資料'!K16/1000</f>
        <v>0</v>
      </c>
      <c r="L16" s="13">
        <f>'簡明財務資料'!L16/1000</f>
        <v>0</v>
      </c>
      <c r="M16" s="13">
        <f>'簡明財務資料'!M16/1000</f>
        <v>0</v>
      </c>
      <c r="N16" s="13">
        <f>'簡明財務資料'!N16/1000</f>
        <v>0</v>
      </c>
      <c r="O16" s="2"/>
      <c r="P16" s="2"/>
    </row>
    <row r="17" spans="1:16" ht="16.5">
      <c r="A17" s="16" t="s">
        <v>12</v>
      </c>
      <c r="B17" s="17"/>
      <c r="C17" s="13">
        <f>'簡明財務資料'!C17/1000</f>
        <v>3534.653</v>
      </c>
      <c r="D17" s="13">
        <f>'簡明財務資料'!D17/1000</f>
        <v>3612.724</v>
      </c>
      <c r="E17" s="13">
        <f>'簡明財務資料'!E17/1000</f>
        <v>4633.252</v>
      </c>
      <c r="F17" s="13">
        <f>'簡明財務資料'!F17/1000</f>
        <v>3819.618</v>
      </c>
      <c r="G17" s="13">
        <f>'簡明財務資料'!G17/1000</f>
        <v>3588.985</v>
      </c>
      <c r="H17" s="13">
        <f>'簡明財務資料'!H17/1000</f>
        <v>5472.672</v>
      </c>
      <c r="I17" s="13">
        <f>'簡明財務資料'!I17/1000</f>
        <v>3676.037</v>
      </c>
      <c r="J17" s="13">
        <f>'簡明財務資料'!J17/1000</f>
        <v>3619.543</v>
      </c>
      <c r="K17" s="13">
        <f>'簡明財務資料'!K17/1000</f>
        <v>4860.495</v>
      </c>
      <c r="L17" s="13">
        <f>'簡明財務資料'!L17/1000</f>
        <v>5289.995</v>
      </c>
      <c r="M17" s="13">
        <f>'簡明財務資料'!M17/1000</f>
        <v>3791.355</v>
      </c>
      <c r="N17" s="13">
        <f>'簡明財務資料'!N17/1000</f>
        <v>5831.017</v>
      </c>
      <c r="O17" s="2"/>
      <c r="P17" s="2"/>
    </row>
    <row r="18" spans="1:16" ht="16.5">
      <c r="A18" s="16" t="s">
        <v>13</v>
      </c>
      <c r="B18" s="17"/>
      <c r="C18" s="13">
        <f>'簡明財務資料'!C18/1000</f>
        <v>500000</v>
      </c>
      <c r="D18" s="13">
        <f>'簡明財務資料'!D18/1000</f>
        <v>500000</v>
      </c>
      <c r="E18" s="13">
        <f>'簡明財務資料'!E18/1000</f>
        <v>500000</v>
      </c>
      <c r="F18" s="13">
        <f>'簡明財務資料'!F18/1000</f>
        <v>500000</v>
      </c>
      <c r="G18" s="13">
        <f>'簡明財務資料'!G18/1000</f>
        <v>500000</v>
      </c>
      <c r="H18" s="13">
        <f>'簡明財務資料'!H18/1000</f>
        <v>500000</v>
      </c>
      <c r="I18" s="13">
        <f>'簡明財務資料'!I18/1000</f>
        <v>500000</v>
      </c>
      <c r="J18" s="13">
        <f>'簡明財務資料'!J18/1000</f>
        <v>500000</v>
      </c>
      <c r="K18" s="13">
        <f>'簡明財務資料'!K18/1000</f>
        <v>500000</v>
      </c>
      <c r="L18" s="13">
        <f>'簡明財務資料'!L18/1000</f>
        <v>500000</v>
      </c>
      <c r="M18" s="13">
        <f>'簡明財務資料'!M18/1000</f>
        <v>500000</v>
      </c>
      <c r="N18" s="13">
        <f>'簡明財務資料'!N18/1000</f>
        <v>500000</v>
      </c>
      <c r="O18" s="2"/>
      <c r="P18" s="2"/>
    </row>
    <row r="19" spans="1:16" ht="16.5">
      <c r="A19" s="24" t="s">
        <v>14</v>
      </c>
      <c r="B19" s="25"/>
      <c r="C19" s="13">
        <f>'簡明財務資料'!C19/1000</f>
        <v>398342.815</v>
      </c>
      <c r="D19" s="13">
        <f>'簡明財務資料'!D19/1000</f>
        <v>371404.865</v>
      </c>
      <c r="E19" s="13">
        <f>'簡明財務資料'!E19/1000</f>
        <v>364118.377</v>
      </c>
      <c r="F19" s="13">
        <f>'簡明財務資料'!F19/1000</f>
        <v>362480.714</v>
      </c>
      <c r="G19" s="13">
        <f>'簡明財務資料'!G19/1000</f>
        <v>356305.969</v>
      </c>
      <c r="H19" s="13">
        <f>'簡明財務資料'!H19/1000</f>
        <v>346322.765</v>
      </c>
      <c r="I19" s="13">
        <f>'簡明財務資料'!I19/1000</f>
        <v>340836.054</v>
      </c>
      <c r="J19" s="13">
        <f>'簡明財務資料'!J19/1000</f>
        <v>334351.6</v>
      </c>
      <c r="K19" s="13">
        <f>'簡明財務資料'!K19/1000</f>
        <v>327448.481</v>
      </c>
      <c r="L19" s="13">
        <f>'簡明財務資料'!L19/1000</f>
        <v>318911.348</v>
      </c>
      <c r="M19" s="13">
        <f>'簡明財務資料'!M19/1000</f>
        <v>312507.041</v>
      </c>
      <c r="N19" s="13">
        <f>'簡明財務資料'!N19/1000</f>
        <v>287277.26</v>
      </c>
      <c r="O19" s="2"/>
      <c r="P19" s="2"/>
    </row>
    <row r="20" spans="1:16" ht="27.75" customHeight="1">
      <c r="A20" s="26" t="s">
        <v>15</v>
      </c>
      <c r="B20" s="26"/>
      <c r="C20" s="14">
        <f>C12-C17-C19</f>
        <v>0</v>
      </c>
      <c r="D20" s="14">
        <f aca="true" t="shared" si="0" ref="D20:N20">D12-D17-D19</f>
        <v>0</v>
      </c>
      <c r="E20" s="14">
        <f>E12-E17-E19</f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2"/>
      <c r="P20" s="2"/>
    </row>
    <row r="21" spans="1:16" ht="16.5">
      <c r="A21" s="4" t="s">
        <v>16</v>
      </c>
      <c r="B21" s="5" t="s">
        <v>17</v>
      </c>
      <c r="C21" s="13">
        <f>'簡明財務資料'!C21/1000</f>
        <v>0</v>
      </c>
      <c r="D21" s="13">
        <f>'簡明財務資料'!D21/1000</f>
        <v>152.6</v>
      </c>
      <c r="E21" s="13">
        <f>'簡明財務資料'!E21/1000</f>
        <v>385.3</v>
      </c>
      <c r="F21" s="13">
        <f>'簡明財務資料'!F21/1000</f>
        <v>5800</v>
      </c>
      <c r="G21" s="13">
        <f>'簡明財務資料'!G21/1000</f>
        <v>0</v>
      </c>
      <c r="H21" s="13">
        <f>'簡明財務資料'!H21/1000</f>
        <v>0</v>
      </c>
      <c r="I21" s="13">
        <f>'簡明財務資料'!I21/1000</f>
        <v>0</v>
      </c>
      <c r="J21" s="13">
        <f>'簡明財務資料'!J21/1000</f>
        <v>335.8</v>
      </c>
      <c r="K21" s="13">
        <f>'簡明財務資料'!K21/1000</f>
        <v>10</v>
      </c>
      <c r="L21" s="13">
        <f>'簡明財務資料'!L21/1000</f>
        <v>30</v>
      </c>
      <c r="M21" s="13">
        <f>'簡明財務資料'!M21/1000</f>
        <v>0</v>
      </c>
      <c r="N21" s="13">
        <f>'簡明財務資料'!N21/1000</f>
        <v>640</v>
      </c>
      <c r="O21" s="2"/>
      <c r="P21" s="2"/>
    </row>
    <row r="22" spans="1:16" ht="16.5" customHeight="1">
      <c r="A22" s="6"/>
      <c r="B22" s="7" t="s">
        <v>18</v>
      </c>
      <c r="C22" s="13">
        <f>'簡明財務資料'!C22/1000</f>
        <v>7135.539</v>
      </c>
      <c r="D22" s="13">
        <f>'簡明財務資料'!D22/1000</f>
        <v>27157.74</v>
      </c>
      <c r="E22" s="13">
        <f>'簡明財務資料'!E22/1000</f>
        <v>7730.309</v>
      </c>
      <c r="F22" s="13">
        <f>'簡明財務資料'!F22/1000</f>
        <v>7504.884</v>
      </c>
      <c r="G22" s="13">
        <f>'簡明財務資料'!G22/1000</f>
        <v>6236.047</v>
      </c>
      <c r="H22" s="13">
        <f>'簡明財務資料'!H22/1000</f>
        <v>10225.907</v>
      </c>
      <c r="I22" s="13">
        <f>'簡明財務資料'!I22/1000</f>
        <v>5552.602</v>
      </c>
      <c r="J22" s="13">
        <f>'簡明財務資料'!J22/1000</f>
        <v>6888.807</v>
      </c>
      <c r="K22" s="13">
        <f>'簡明財務資料'!K22/1000</f>
        <v>6933.119</v>
      </c>
      <c r="L22" s="13">
        <f>'簡明財務資料'!L22/1000</f>
        <v>8587.885</v>
      </c>
      <c r="M22" s="13">
        <f>'簡明財務資料'!M22/1000</f>
        <v>6423.254</v>
      </c>
      <c r="N22" s="13">
        <f>'簡明財務資料'!N22/1000</f>
        <v>25979.663</v>
      </c>
      <c r="O22" s="2"/>
      <c r="P22" s="2"/>
    </row>
    <row r="23" spans="1:16" ht="16.5" customHeight="1">
      <c r="A23" s="6"/>
      <c r="B23" s="7" t="s">
        <v>19</v>
      </c>
      <c r="C23" s="13">
        <f>'簡明財務資料'!C23/1000</f>
        <v>-7135.539</v>
      </c>
      <c r="D23" s="13">
        <f>'簡明財務資料'!D23/1000</f>
        <v>-27005.14</v>
      </c>
      <c r="E23" s="13">
        <f>'簡明財務資料'!E23/1000</f>
        <v>-7345.009</v>
      </c>
      <c r="F23" s="13">
        <f>'簡明財務資料'!F23/1000</f>
        <v>-1704.884</v>
      </c>
      <c r="G23" s="13">
        <f>'簡明財務資料'!G23/1000</f>
        <v>-6236.047</v>
      </c>
      <c r="H23" s="13">
        <f>'簡明財務資料'!H23/1000</f>
        <v>-10225.907</v>
      </c>
      <c r="I23" s="13">
        <f>'簡明財務資料'!I23/1000</f>
        <v>-5552.602</v>
      </c>
      <c r="J23" s="13">
        <f>'簡明財務資料'!J23/1000</f>
        <v>-6553.007</v>
      </c>
      <c r="K23" s="13">
        <f>'簡明財務資料'!K23/1000</f>
        <v>-6923.119</v>
      </c>
      <c r="L23" s="13">
        <f>'簡明財務資料'!L23/1000</f>
        <v>-8557.885</v>
      </c>
      <c r="M23" s="13">
        <f>'簡明財務資料'!M23/1000</f>
        <v>-6423.254</v>
      </c>
      <c r="N23" s="13">
        <f>'簡明財務資料'!N23/1000</f>
        <v>-25339.663</v>
      </c>
      <c r="O23" s="2"/>
      <c r="P23" s="2"/>
    </row>
    <row r="24" spans="1:16" ht="16.5" customHeight="1">
      <c r="A24" s="6"/>
      <c r="B24" s="7" t="s">
        <v>20</v>
      </c>
      <c r="C24" s="13">
        <f>'簡明財務資料'!C24/1000</f>
        <v>62.615</v>
      </c>
      <c r="D24" s="13">
        <f>'簡明財務資料'!D24/1000</f>
        <v>67.19</v>
      </c>
      <c r="E24" s="13">
        <f>'簡明財務資料'!E24/1000</f>
        <v>58.521</v>
      </c>
      <c r="F24" s="13">
        <f>'簡明財務資料'!F24/1000</f>
        <v>67.221</v>
      </c>
      <c r="G24" s="13">
        <f>'簡明財務資料'!G24/1000</f>
        <v>61.302</v>
      </c>
      <c r="H24" s="13">
        <f>'簡明財務資料'!H24/1000</f>
        <v>242.703</v>
      </c>
      <c r="I24" s="13">
        <f>'簡明財務資料'!I24/1000</f>
        <v>65.891</v>
      </c>
      <c r="J24" s="13">
        <f>'簡明財務資料'!J24/1000</f>
        <v>68.553</v>
      </c>
      <c r="K24" s="13">
        <f>'簡明財務資料'!K24/1000</f>
        <v>20</v>
      </c>
      <c r="L24" s="13">
        <f>'簡明財務資料'!L24/1000</f>
        <v>20.752</v>
      </c>
      <c r="M24" s="13">
        <f>'簡明財務資料'!M24/1000</f>
        <v>18.947</v>
      </c>
      <c r="N24" s="13">
        <f>'簡明財務資料'!N24/1000</f>
        <v>109.882</v>
      </c>
      <c r="O24" s="2"/>
      <c r="P24" s="2"/>
    </row>
    <row r="25" spans="1:16" ht="16.5" customHeight="1">
      <c r="A25" s="6"/>
      <c r="B25" s="7" t="s">
        <v>21</v>
      </c>
      <c r="C25" s="13">
        <f>'簡明財務資料'!C25/1000</f>
        <v>-7072.924</v>
      </c>
      <c r="D25" s="13">
        <f>'簡明財務資料'!D25/1000</f>
        <v>-26937.95</v>
      </c>
      <c r="E25" s="13">
        <f>'簡明財務資料'!E25/1000</f>
        <v>-7286.488</v>
      </c>
      <c r="F25" s="13">
        <f>'簡明財務資料'!F25/1000</f>
        <v>-1637.663</v>
      </c>
      <c r="G25" s="13">
        <f>'簡明財務資料'!G25/1000</f>
        <v>-6174.745</v>
      </c>
      <c r="H25" s="13">
        <f>'簡明財務資料'!H25/1000</f>
        <v>-9983.204</v>
      </c>
      <c r="I25" s="13">
        <f>'簡明財務資料'!I25/1000</f>
        <v>-5486.711</v>
      </c>
      <c r="J25" s="13">
        <f>'簡明財務資料'!J25/1000</f>
        <v>-6484.454</v>
      </c>
      <c r="K25" s="13">
        <f>'簡明財務資料'!K25/1000</f>
        <v>-6903.119</v>
      </c>
      <c r="L25" s="13">
        <f>'簡明財務資料'!L25/1000</f>
        <v>-8537.133</v>
      </c>
      <c r="M25" s="13">
        <f>'簡明財務資料'!M25/1000</f>
        <v>-6404.307</v>
      </c>
      <c r="N25" s="13">
        <f>'簡明財務資料'!N25/1000</f>
        <v>-25229.781</v>
      </c>
      <c r="O25" s="2"/>
      <c r="P25" s="2"/>
    </row>
    <row r="26" spans="1:16" ht="16.5" customHeight="1">
      <c r="A26" s="6"/>
      <c r="B26" s="7" t="s">
        <v>22</v>
      </c>
      <c r="C26" s="13">
        <f>'簡明財務資料'!C26/1000</f>
        <v>-7072.924</v>
      </c>
      <c r="D26" s="13">
        <f>'簡明財務資料'!D26/1000</f>
        <v>-26937.95</v>
      </c>
      <c r="E26" s="13">
        <f>'簡明財務資料'!E26/1000</f>
        <v>-7286.488</v>
      </c>
      <c r="F26" s="13">
        <f>'簡明財務資料'!F26/1000</f>
        <v>-1637.663</v>
      </c>
      <c r="G26" s="13">
        <f>'簡明財務資料'!G26/1000</f>
        <v>-6174.745</v>
      </c>
      <c r="H26" s="13">
        <f>'簡明財務資料'!H26/1000</f>
        <v>-9983.204</v>
      </c>
      <c r="I26" s="13">
        <f>'簡明財務資料'!I26/1000</f>
        <v>-5486.711</v>
      </c>
      <c r="J26" s="13">
        <f>'簡明財務資料'!J26/1000</f>
        <v>-6484.454</v>
      </c>
      <c r="K26" s="13">
        <f>'簡明財務資料'!K26/1000</f>
        <v>-6903.119</v>
      </c>
      <c r="L26" s="13">
        <f>'簡明財務資料'!L26/1000</f>
        <v>-8537.133</v>
      </c>
      <c r="M26" s="13">
        <f>'簡明財務資料'!M26/1000</f>
        <v>-6404.307</v>
      </c>
      <c r="N26" s="13">
        <f>'簡明財務資料'!N26/1000</f>
        <v>-25229.781</v>
      </c>
      <c r="O26" s="2"/>
      <c r="P26" s="2"/>
    </row>
    <row r="27" spans="1:16" ht="16.5" customHeight="1">
      <c r="A27" s="6"/>
      <c r="B27" s="7" t="s">
        <v>23</v>
      </c>
      <c r="C27" s="13">
        <f>'簡明財務資料'!C27/1000</f>
        <v>0</v>
      </c>
      <c r="D27" s="13">
        <f>'簡明財務資料'!D27/1000</f>
        <v>0</v>
      </c>
      <c r="E27" s="13">
        <f>'簡明財務資料'!E27/1000</f>
        <v>0</v>
      </c>
      <c r="F27" s="13">
        <f>'簡明財務資料'!F27/1000</f>
        <v>0</v>
      </c>
      <c r="G27" s="13">
        <f>'簡明財務資料'!G27/1000</f>
        <v>0</v>
      </c>
      <c r="H27" s="13">
        <f>'簡明財務資料'!H27/1000</f>
        <v>0</v>
      </c>
      <c r="I27" s="13">
        <f>'簡明財務資料'!I27/1000</f>
        <v>0</v>
      </c>
      <c r="J27" s="13">
        <f>'簡明財務資料'!J27/1000</f>
        <v>0</v>
      </c>
      <c r="K27" s="13">
        <f>'簡明財務資料'!K27/1000</f>
        <v>0</v>
      </c>
      <c r="L27" s="13">
        <f>'簡明財務資料'!L27/1000</f>
        <v>0</v>
      </c>
      <c r="M27" s="13">
        <f>'簡明財務資料'!M27/1000</f>
        <v>0</v>
      </c>
      <c r="N27" s="13">
        <f>'簡明財務資料'!N27/1000</f>
        <v>0</v>
      </c>
      <c r="O27" s="2"/>
      <c r="P27" s="2"/>
    </row>
    <row r="28" spans="1:16" ht="16.5">
      <c r="A28" s="6" t="s">
        <v>24</v>
      </c>
      <c r="B28" s="7" t="s">
        <v>17</v>
      </c>
      <c r="C28" s="13">
        <f>'簡明財務資料'!C28/1000</f>
        <v>0</v>
      </c>
      <c r="D28" s="13">
        <f>'簡明財務資料'!D28/1000</f>
        <v>152.6</v>
      </c>
      <c r="E28" s="13">
        <f>'簡明財務資料'!E28/1000</f>
        <v>537.9</v>
      </c>
      <c r="F28" s="13">
        <f>'簡明財務資料'!F28/1000</f>
        <v>6337.9</v>
      </c>
      <c r="G28" s="13">
        <f>'簡明財務資料'!G28/1000</f>
        <v>6337.9</v>
      </c>
      <c r="H28" s="13">
        <f>'簡明財務資料'!H28/1000</f>
        <v>6337.9</v>
      </c>
      <c r="I28" s="13">
        <f>'簡明財務資料'!I28/1000</f>
        <v>6337.9</v>
      </c>
      <c r="J28" s="13">
        <f>'簡明財務資料'!J28/1000</f>
        <v>6673.7</v>
      </c>
      <c r="K28" s="13">
        <f>'簡明財務資料'!K28/1000</f>
        <v>6683.7</v>
      </c>
      <c r="L28" s="13">
        <f>'簡明財務資料'!L28/1000</f>
        <v>6713.7</v>
      </c>
      <c r="M28" s="13">
        <f>'簡明財務資料'!M28/1000</f>
        <v>6713.7</v>
      </c>
      <c r="N28" s="13">
        <f>'簡明財務資料'!N28/1000</f>
        <v>7353.7</v>
      </c>
      <c r="O28" s="2"/>
      <c r="P28" s="2"/>
    </row>
    <row r="29" spans="1:16" ht="16.5" customHeight="1">
      <c r="A29" s="6"/>
      <c r="B29" s="7" t="s">
        <v>18</v>
      </c>
      <c r="C29" s="13">
        <f>'簡明財務資料'!C29/1000</f>
        <v>7135.539</v>
      </c>
      <c r="D29" s="13">
        <f>'簡明財務資料'!D29/1000</f>
        <v>34293.279</v>
      </c>
      <c r="E29" s="13">
        <f>'簡明財務資料'!E29/1000</f>
        <v>42023.588</v>
      </c>
      <c r="F29" s="13">
        <f>'簡明財務資料'!F29/1000</f>
        <v>49528.472</v>
      </c>
      <c r="G29" s="13">
        <f>'簡明財務資料'!G29/1000</f>
        <v>55764.519</v>
      </c>
      <c r="H29" s="13">
        <f>'簡明財務資料'!H29/1000</f>
        <v>65990.426</v>
      </c>
      <c r="I29" s="13">
        <f>'簡明財務資料'!I29/1000</f>
        <v>71543.028</v>
      </c>
      <c r="J29" s="13">
        <f>'簡明財務資料'!J29/1000</f>
        <v>78431.835</v>
      </c>
      <c r="K29" s="13">
        <f>'簡明財務資料'!K29/1000</f>
        <v>85364.954</v>
      </c>
      <c r="L29" s="13">
        <f>'簡明財務資料'!L29/1000</f>
        <v>93952.839</v>
      </c>
      <c r="M29" s="13">
        <f>'簡明財務資料'!M29/1000</f>
        <v>100376.093</v>
      </c>
      <c r="N29" s="13">
        <f>'簡明財務資料'!N29/1000</f>
        <v>126355.756</v>
      </c>
      <c r="O29" s="2"/>
      <c r="P29" s="2"/>
    </row>
    <row r="30" spans="1:16" ht="16.5" customHeight="1">
      <c r="A30" s="6"/>
      <c r="B30" s="7" t="s">
        <v>19</v>
      </c>
      <c r="C30" s="13">
        <f>'簡明財務資料'!C30/1000</f>
        <v>-7135.539</v>
      </c>
      <c r="D30" s="13">
        <f>'簡明財務資料'!D30/1000</f>
        <v>-34140.679</v>
      </c>
      <c r="E30" s="13">
        <f>'簡明財務資料'!E30/1000</f>
        <v>-41485.688</v>
      </c>
      <c r="F30" s="13">
        <f>'簡明財務資料'!F30/1000</f>
        <v>-43190.572</v>
      </c>
      <c r="G30" s="13">
        <f>'簡明財務資料'!G30/1000</f>
        <v>-49426.619</v>
      </c>
      <c r="H30" s="13">
        <f>'簡明財務資料'!H30/1000</f>
        <v>-59652.526</v>
      </c>
      <c r="I30" s="13">
        <f>'簡明財務資料'!I30/1000</f>
        <v>-65205.128</v>
      </c>
      <c r="J30" s="13">
        <f>'簡明財務資料'!J30/1000</f>
        <v>-71758.135</v>
      </c>
      <c r="K30" s="13">
        <f>'簡明財務資料'!K30/1000</f>
        <v>-78681.254</v>
      </c>
      <c r="L30" s="13">
        <f>'簡明財務資料'!L30/1000</f>
        <v>-87239.139</v>
      </c>
      <c r="M30" s="13">
        <f>'簡明財務資料'!M30/1000</f>
        <v>-93662.393</v>
      </c>
      <c r="N30" s="13">
        <f>'簡明財務資料'!N30/1000</f>
        <v>-119002.056</v>
      </c>
      <c r="O30" s="2"/>
      <c r="P30" s="2"/>
    </row>
    <row r="31" spans="1:16" ht="16.5" customHeight="1">
      <c r="A31" s="6"/>
      <c r="B31" s="7" t="s">
        <v>20</v>
      </c>
      <c r="C31" s="13">
        <f>'簡明財務資料'!C31/1000</f>
        <v>62.615</v>
      </c>
      <c r="D31" s="13">
        <f>'簡明財務資料'!D31/1000</f>
        <v>129.805</v>
      </c>
      <c r="E31" s="13">
        <f>'簡明財務資料'!E31/1000</f>
        <v>188.326</v>
      </c>
      <c r="F31" s="13">
        <f>'簡明財務資料'!F31/1000</f>
        <v>255.547</v>
      </c>
      <c r="G31" s="13">
        <f>'簡明財務資料'!G31/1000</f>
        <v>316.849</v>
      </c>
      <c r="H31" s="13">
        <f>'簡明財務資料'!H31/1000</f>
        <v>559.552</v>
      </c>
      <c r="I31" s="13">
        <f>'簡明財務資料'!I31/1000</f>
        <v>625.443</v>
      </c>
      <c r="J31" s="13">
        <f>'簡明財務資料'!J31/1000</f>
        <v>693.996</v>
      </c>
      <c r="K31" s="13">
        <f>'簡明財務資料'!K31/1000</f>
        <v>713.996</v>
      </c>
      <c r="L31" s="13">
        <f>'簡明財務資料'!L31/1000</f>
        <v>734.748</v>
      </c>
      <c r="M31" s="13">
        <f>'簡明財務資料'!M31/1000</f>
        <v>753.695</v>
      </c>
      <c r="N31" s="13">
        <f>'簡明財務資料'!N31/1000</f>
        <v>863.577</v>
      </c>
      <c r="O31" s="2"/>
      <c r="P31" s="2"/>
    </row>
    <row r="32" spans="1:16" ht="16.5" customHeight="1">
      <c r="A32" s="6"/>
      <c r="B32" s="7" t="s">
        <v>21</v>
      </c>
      <c r="C32" s="13">
        <f>'簡明財務資料'!C32/1000</f>
        <v>-7072.924</v>
      </c>
      <c r="D32" s="13">
        <f>'簡明財務資料'!D32/1000</f>
        <v>-34010.874</v>
      </c>
      <c r="E32" s="13">
        <f>'簡明財務資料'!E32/1000</f>
        <v>-41297.362</v>
      </c>
      <c r="F32" s="13">
        <f>'簡明財務資料'!F32/1000</f>
        <v>-42935.025</v>
      </c>
      <c r="G32" s="13">
        <f>'簡明財務資料'!G32/1000</f>
        <v>-49109.77</v>
      </c>
      <c r="H32" s="13">
        <f>'簡明財務資料'!H32/1000</f>
        <v>-59092.974</v>
      </c>
      <c r="I32" s="13">
        <f>'簡明財務資料'!I32/1000</f>
        <v>-64579.685</v>
      </c>
      <c r="J32" s="13">
        <f>'簡明財務資料'!J32/1000</f>
        <v>-71064.139</v>
      </c>
      <c r="K32" s="13">
        <f>'簡明財務資料'!K32/1000</f>
        <v>-77967.258</v>
      </c>
      <c r="L32" s="13">
        <f>'簡明財務資料'!L32/1000</f>
        <v>-86504.391</v>
      </c>
      <c r="M32" s="13">
        <f>'簡明財務資料'!M32/1000</f>
        <v>-92908.698</v>
      </c>
      <c r="N32" s="13">
        <f>'簡明財務資料'!N32/1000</f>
        <v>-118138.479</v>
      </c>
      <c r="O32" s="2"/>
      <c r="P32" s="2"/>
    </row>
    <row r="33" spans="1:16" ht="16.5" customHeight="1">
      <c r="A33" s="6"/>
      <c r="B33" s="7" t="s">
        <v>22</v>
      </c>
      <c r="C33" s="13">
        <f>'簡明財務資料'!C33/1000</f>
        <v>-7072.924</v>
      </c>
      <c r="D33" s="13">
        <f>'簡明財務資料'!D33/1000</f>
        <v>-34010.874</v>
      </c>
      <c r="E33" s="13">
        <f>'簡明財務資料'!E33/1000</f>
        <v>-41297.362</v>
      </c>
      <c r="F33" s="13">
        <f>'簡明財務資料'!F33/1000</f>
        <v>-42935.025</v>
      </c>
      <c r="G33" s="13">
        <f>'簡明財務資料'!G33/1000</f>
        <v>-49109.77</v>
      </c>
      <c r="H33" s="13">
        <f>'簡明財務資料'!H33/1000</f>
        <v>-59092.974</v>
      </c>
      <c r="I33" s="13">
        <f>'簡明財務資料'!I33/1000</f>
        <v>-64579.685</v>
      </c>
      <c r="J33" s="13">
        <f>'簡明財務資料'!J33/1000</f>
        <v>-71064.139</v>
      </c>
      <c r="K33" s="13">
        <f>'簡明財務資料'!K33/1000</f>
        <v>-77967.258</v>
      </c>
      <c r="L33" s="13">
        <f>'簡明財務資料'!L33/1000</f>
        <v>-86504.391</v>
      </c>
      <c r="M33" s="13">
        <f>'簡明財務資料'!M33/1000</f>
        <v>-92908.698</v>
      </c>
      <c r="N33" s="13">
        <f>'簡明財務資料'!N33/1000</f>
        <v>-118138.479</v>
      </c>
      <c r="O33" s="2"/>
      <c r="P33" s="2"/>
    </row>
    <row r="34" spans="1:16" ht="16.5" customHeight="1">
      <c r="A34" s="8"/>
      <c r="B34" s="9" t="s">
        <v>23</v>
      </c>
      <c r="C34" s="13">
        <f>'簡明財務資料'!C34/1000</f>
        <v>0</v>
      </c>
      <c r="D34" s="13">
        <f>'簡明財務資料'!D34/1000</f>
        <v>0</v>
      </c>
      <c r="E34" s="13">
        <f>'簡明財務資料'!E34/1000</f>
        <v>0</v>
      </c>
      <c r="F34" s="13">
        <f>'簡明財務資料'!F34/1000</f>
        <v>0</v>
      </c>
      <c r="G34" s="13">
        <f>'簡明財務資料'!G34/1000</f>
        <v>0</v>
      </c>
      <c r="H34" s="13">
        <f>'簡明財務資料'!H34/1000</f>
        <v>0</v>
      </c>
      <c r="I34" s="13">
        <f>'簡明財務資料'!I34/1000</f>
        <v>0</v>
      </c>
      <c r="J34" s="13">
        <f>'簡明財務資料'!J34/1000</f>
        <v>0</v>
      </c>
      <c r="K34" s="13">
        <f>'簡明財務資料'!K34/1000</f>
        <v>0</v>
      </c>
      <c r="L34" s="13">
        <f>'簡明財務資料'!L34/1000</f>
        <v>0</v>
      </c>
      <c r="M34" s="13">
        <f>'簡明財務資料'!M34/1000</f>
        <v>0</v>
      </c>
      <c r="N34" s="13">
        <f>'簡明財務資料'!N34/1000</f>
        <v>0</v>
      </c>
      <c r="O34" s="2"/>
      <c r="P34" s="2"/>
    </row>
    <row r="35" spans="1:16" ht="16.5">
      <c r="A35" s="12" t="s">
        <v>25</v>
      </c>
      <c r="B35" s="27" t="s">
        <v>26</v>
      </c>
      <c r="C35" s="27"/>
      <c r="D35" s="27"/>
      <c r="E35" s="27"/>
      <c r="F35" s="27"/>
      <c r="G35" s="27"/>
      <c r="H35" s="27"/>
      <c r="I35" s="27"/>
      <c r="J35" s="27"/>
      <c r="K35" s="2"/>
      <c r="L35" s="2"/>
      <c r="M35" s="2"/>
      <c r="N35" s="2"/>
      <c r="O35" s="2"/>
      <c r="P35" s="2"/>
    </row>
    <row r="36" spans="1:16" ht="16.5">
      <c r="A36" s="12"/>
      <c r="B36" s="18" t="s">
        <v>32</v>
      </c>
      <c r="C36" s="18"/>
      <c r="D36" s="18"/>
      <c r="E36" s="18"/>
      <c r="F36" s="18"/>
      <c r="G36" s="18"/>
      <c r="H36" s="18"/>
      <c r="I36" s="18"/>
      <c r="J36" s="18"/>
      <c r="K36" s="2"/>
      <c r="L36" s="2"/>
      <c r="M36" s="2"/>
      <c r="N36" s="2"/>
      <c r="O36" s="2"/>
      <c r="P36" s="2"/>
    </row>
    <row r="37" spans="1:16" ht="16.5">
      <c r="A37" s="12"/>
      <c r="B37" s="18" t="s">
        <v>27</v>
      </c>
      <c r="C37" s="18"/>
      <c r="D37" s="18"/>
      <c r="E37" s="18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</row>
    <row r="38" spans="1:16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6.5">
      <c r="D39" s="15"/>
    </row>
    <row r="40" ht="16.5">
      <c r="D40" s="15"/>
    </row>
  </sheetData>
  <sheetProtection/>
  <mergeCells count="24"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</mergeCells>
  <conditionalFormatting sqref="C20:N20">
    <cfRule type="cellIs" priority="1" dxfId="2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123</cp:lastModifiedBy>
  <dcterms:created xsi:type="dcterms:W3CDTF">2014-03-26T08:58:50Z</dcterms:created>
  <dcterms:modified xsi:type="dcterms:W3CDTF">2016-01-14T06:12:52Z</dcterms:modified>
  <cp:category/>
  <cp:version/>
  <cp:contentType/>
  <cp:contentStatus/>
</cp:coreProperties>
</file>