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92.4\業務一組\外國有價證券\專營財報\"/>
    </mc:Choice>
  </mc:AlternateContent>
  <xr:revisionPtr revIDLastSave="0" documentId="14_{D40F78E7-D5C0-4AA7-A99A-BB653AFBD06D}" xr6:coauthVersionLast="47" xr6:coauthVersionMax="47" xr10:uidLastSave="{00000000-0000-0000-0000-000000000000}"/>
  <bookViews>
    <workbookView xWindow="-110" yWindow="-110" windowWidth="19420" windowHeight="10420" tabRatio="269" firstSheet="1" activeTab="1" xr2:uid="{00000000-000D-0000-FFFF-FFFF00000000}"/>
  </bookViews>
  <sheets>
    <sheet name="專營證券商" sheetId="1" r:id="rId1"/>
    <sheet name="專營銀行" sheetId="3" r:id="rId2"/>
  </sheets>
  <definedNames>
    <definedName name="_xlnm.Print_Area" localSheetId="0">專營證券商!#REF!</definedName>
    <definedName name="_xlnm.Print_Titles" localSheetId="0">專營證券商!$A:$B,專營證券商!$1:$3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" l="1"/>
  <c r="J27" i="3"/>
  <c r="J30" i="3" s="1"/>
  <c r="J31" i="3" s="1"/>
  <c r="J26" i="3"/>
  <c r="J33" i="3" s="1"/>
  <c r="J14" i="3"/>
  <c r="J18" i="3" s="1"/>
  <c r="J12" i="3"/>
  <c r="J6" i="3"/>
  <c r="J13" i="3" s="1"/>
  <c r="J20" i="3" s="1"/>
  <c r="J34" i="3" l="1"/>
  <c r="J36" i="3" s="1"/>
  <c r="J37" i="3"/>
  <c r="J38" i="3" s="1"/>
  <c r="J29" i="3"/>
  <c r="J53" i="3" s="1"/>
  <c r="G27" i="3" l="1"/>
  <c r="G29" i="3"/>
  <c r="G53" i="3"/>
  <c r="D25" i="3"/>
  <c r="D32" i="3"/>
  <c r="D34" i="3"/>
  <c r="D37" i="3"/>
  <c r="D38" i="3"/>
  <c r="D36" i="3"/>
  <c r="D26" i="3"/>
  <c r="D27" i="3"/>
  <c r="D30" i="3"/>
  <c r="D31" i="3"/>
  <c r="D29" i="3"/>
  <c r="G25" i="3"/>
  <c r="G32" i="3"/>
  <c r="G34" i="3" s="1"/>
  <c r="G26" i="3"/>
  <c r="G33" i="3"/>
  <c r="G30" i="3"/>
  <c r="G31" i="3"/>
  <c r="G6" i="3"/>
  <c r="G12" i="3"/>
  <c r="G13" i="3"/>
  <c r="G14" i="3"/>
  <c r="G18" i="3"/>
  <c r="G20" i="3"/>
  <c r="D6" i="3"/>
  <c r="D12" i="3"/>
  <c r="D13" i="3"/>
  <c r="D14" i="3"/>
  <c r="D18" i="3"/>
  <c r="D20" i="3"/>
  <c r="E23" i="1"/>
  <c r="E41" i="1" s="1"/>
  <c r="AC41" i="1"/>
  <c r="AC49" i="1"/>
  <c r="Z23" i="1"/>
  <c r="Z41" i="1"/>
  <c r="Z49" i="1"/>
  <c r="W41" i="1"/>
  <c r="W49" i="1"/>
  <c r="G37" i="3" l="1"/>
  <c r="G38" i="3" s="1"/>
  <c r="G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Lydia KAO Chi-Huan</author>
  </authors>
  <commentList>
    <comment ref="AB32" authorId="0" shapeId="0" xr:uid="{B326F4A2-181F-4E39-B940-B00F9ABF58EC}">
      <text>
        <r>
          <rPr>
            <b/>
            <sz val="9"/>
            <color indexed="81"/>
            <rFont val="Tahoma"/>
            <family val="2"/>
          </rPr>
          <t xml:space="preserve">Mind the formula
It is YTD rev. 
</t>
        </r>
      </text>
    </comment>
    <comment ref="AE32" authorId="0" shapeId="0" xr:uid="{25F65D4F-D06C-49E0-BE0F-61FBE7DCEF6F}">
      <text>
        <r>
          <rPr>
            <b/>
            <sz val="9"/>
            <color indexed="81"/>
            <rFont val="Tahoma"/>
            <family val="2"/>
          </rPr>
          <t xml:space="preserve">Mind the formula
It is YTD rev. 
</t>
        </r>
      </text>
    </comment>
  </commentList>
</comments>
</file>

<file path=xl/sharedStrings.xml><?xml version="1.0" encoding="utf-8"?>
<sst xmlns="http://schemas.openxmlformats.org/spreadsheetml/2006/main" count="682" uniqueCount="67">
  <si>
    <t>證券商名稱及代號</t>
  </si>
  <si>
    <t>本月</t>
  </si>
  <si>
    <t>本期</t>
  </si>
  <si>
    <t>註：</t>
  </si>
  <si>
    <r>
      <t xml:space="preserve">1. </t>
    </r>
    <r>
      <rPr>
        <sz val="12"/>
        <rFont val="標楷體"/>
        <family val="4"/>
        <charset val="136"/>
      </rPr>
      <t>資料來源係為證券商每月自行申報，千元以下四捨五入</t>
    </r>
    <phoneticPr fontId="14" type="noConversion"/>
  </si>
  <si>
    <t>一. 簡明資產負債表</t>
  </si>
  <si>
    <t>流 動 資 產</t>
  </si>
  <si>
    <t>非流動金融資產及採用權益法之投資</t>
  </si>
  <si>
    <t>不 動 產 及 設 備</t>
  </si>
  <si>
    <t>投 資 性 不 動 產</t>
  </si>
  <si>
    <t>無 形 資 產</t>
  </si>
  <si>
    <t>其他非流動資產</t>
  </si>
  <si>
    <t>資 產 合 計</t>
  </si>
  <si>
    <t>流 動 負 債</t>
  </si>
  <si>
    <t>應 付 公 司 債</t>
  </si>
  <si>
    <t>長 期 借 款</t>
  </si>
  <si>
    <t>其他非流動負債</t>
  </si>
  <si>
    <t>負 債 合 計</t>
  </si>
  <si>
    <t>資 本</t>
  </si>
  <si>
    <t>業 主 權 益</t>
  </si>
  <si>
    <t>收 益</t>
  </si>
  <si>
    <t>支出及費用</t>
  </si>
  <si>
    <t>營 業 利 益</t>
  </si>
  <si>
    <t>稅 前 淨 利</t>
  </si>
  <si>
    <t>稅 後 淨 利</t>
  </si>
  <si>
    <t>其他綜合損益</t>
  </si>
  <si>
    <r>
      <t>二</t>
    </r>
    <r>
      <rPr>
        <sz val="12"/>
        <rFont val="標楷體"/>
        <family val="4"/>
        <charset val="136"/>
      </rPr>
      <t>. 簡明損益表</t>
    </r>
  </si>
  <si>
    <r>
      <t>三</t>
    </r>
    <r>
      <rPr>
        <sz val="12"/>
        <rFont val="標楷體"/>
        <family val="4"/>
        <charset val="136"/>
      </rPr>
      <t>. 出售證券收入及成本</t>
    </r>
  </si>
  <si>
    <r>
      <t>收</t>
    </r>
    <r>
      <rPr>
        <sz val="12"/>
        <rFont val="標楷體"/>
        <family val="4"/>
        <charset val="136"/>
      </rPr>
      <t xml:space="preserve">     入</t>
    </r>
  </si>
  <si>
    <r>
      <t>支</t>
    </r>
    <r>
      <rPr>
        <sz val="12"/>
        <rFont val="標楷體"/>
        <family val="4"/>
        <charset val="136"/>
      </rPr>
      <t xml:space="preserve">     出</t>
    </r>
  </si>
  <si>
    <t>證券商名稱及代號</t>
    <phoneticPr fontId="14" type="noConversion"/>
  </si>
  <si>
    <t>四. 證券商申報經紀部門當月營業利益</t>
    <phoneticPr fontId="16" type="noConversion"/>
  </si>
  <si>
    <t>當月經紀手續費收入</t>
    <phoneticPr fontId="16" type="noConversion"/>
  </si>
  <si>
    <t>當月經紀手續費折讓</t>
    <phoneticPr fontId="16" type="noConversion"/>
  </si>
  <si>
    <t>當月營業利益-證券部門</t>
    <phoneticPr fontId="16" type="noConversion"/>
  </si>
  <si>
    <t>當月營業利益-證券經紀部門</t>
    <phoneticPr fontId="16" type="noConversion"/>
  </si>
  <si>
    <t>單位:新臺幣仟元</t>
    <phoneticPr fontId="16" type="noConversion"/>
  </si>
  <si>
    <t>0250基富通證券</t>
    <phoneticPr fontId="16" type="noConversion"/>
  </si>
  <si>
    <r>
      <t xml:space="preserve">2. </t>
    </r>
    <r>
      <rPr>
        <sz val="12"/>
        <rFont val="標楷體"/>
        <family val="4"/>
        <charset val="136"/>
      </rPr>
      <t>以曆年制為例,若申報6月份資料,本期係指106.01.01- 106.06.30</t>
    </r>
    <phoneticPr fontId="14" type="noConversion"/>
  </si>
  <si>
    <t>0200遠智證券</t>
    <phoneticPr fontId="16" type="noConversion"/>
  </si>
  <si>
    <t>其他利益及損失</t>
    <phoneticPr fontId="16" type="noConversion"/>
  </si>
  <si>
    <t>使 用 權 資 產</t>
    <phoneticPr fontId="16" type="noConversion"/>
  </si>
  <si>
    <r>
      <rPr>
        <sz val="12"/>
        <rFont val="標楷體"/>
        <family val="4"/>
        <charset val="136"/>
      </rPr>
      <t>3</t>
    </r>
    <r>
      <rPr>
        <sz val="12"/>
        <rFont val="標楷體"/>
        <family val="4"/>
        <charset val="136"/>
      </rPr>
      <t xml:space="preserve">. </t>
    </r>
    <r>
      <rPr>
        <sz val="12"/>
        <rFont val="標楷體"/>
        <family val="4"/>
        <charset val="136"/>
      </rPr>
      <t>損益表中收入、 支出欄已包含營業外收入、支出</t>
    </r>
    <phoneticPr fontId="14" type="noConversion"/>
  </si>
  <si>
    <r>
      <rPr>
        <sz val="12"/>
        <rFont val="標楷體"/>
        <family val="4"/>
        <charset val="136"/>
      </rPr>
      <t>4</t>
    </r>
    <r>
      <rPr>
        <sz val="12"/>
        <rFont val="標楷體"/>
        <family val="4"/>
        <charset val="136"/>
      </rPr>
      <t xml:space="preserve">. </t>
    </r>
    <r>
      <rPr>
        <sz val="12"/>
        <rFont val="標楷體"/>
        <family val="4"/>
        <charset val="136"/>
      </rPr>
      <t>重大會計科目在併計收入(支出)時，將支出(收入)之負數亦計算在內</t>
    </r>
    <phoneticPr fontId="14" type="noConversion"/>
  </si>
  <si>
    <t>0290巴克萊證券</t>
    <phoneticPr fontId="16" type="noConversion"/>
  </si>
  <si>
    <t>200遠智證券</t>
    <phoneticPr fontId="16" type="noConversion"/>
  </si>
  <si>
    <t>0260安智銀行</t>
    <phoneticPr fontId="16" type="noConversion"/>
  </si>
  <si>
    <t>0280法國興業銀行</t>
    <phoneticPr fontId="16" type="noConversion"/>
  </si>
  <si>
    <t>0270新加坡大華銀行</t>
    <phoneticPr fontId="16" type="noConversion"/>
  </si>
  <si>
    <t>114年度專營受託買賣外國有價證券業務之證券商簡明財務資料</t>
  </si>
  <si>
    <t>114年1月</t>
  </si>
  <si>
    <t>114年01月</t>
  </si>
  <si>
    <t>114年2月</t>
  </si>
  <si>
    <t>114年02月</t>
  </si>
  <si>
    <t>114年3月</t>
  </si>
  <si>
    <t>114年03月</t>
  </si>
  <si>
    <t>114年4月</t>
  </si>
  <si>
    <t>114年5月</t>
  </si>
  <si>
    <t>114年6月</t>
  </si>
  <si>
    <t>114年7月</t>
  </si>
  <si>
    <t>114年8月</t>
  </si>
  <si>
    <t>114年9月</t>
  </si>
  <si>
    <t>114年09月</t>
  </si>
  <si>
    <t>114年10月</t>
  </si>
  <si>
    <t>114年11月</t>
  </si>
  <si>
    <t>114年12月</t>
  </si>
  <si>
    <t>114年度專營代理買賣外國債券業務之銀行簡明財務資料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</si>
</sst>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.00_ ;[Red]\-#,##0.00\ 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000000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7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8" fillId="21" borderId="2" applyNumberFormat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7" applyNumberFormat="0" applyFont="0" applyAlignment="0" applyProtection="0">
      <alignment vertical="center"/>
    </xf>
    <xf numFmtId="0" fontId="37" fillId="20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9" fontId="41" fillId="0" borderId="0" applyFont="0" applyFill="0" applyBorder="0" applyAlignment="0" applyProtection="0"/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4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0"/>
    <xf numFmtId="0" fontId="41" fillId="0" borderId="0"/>
    <xf numFmtId="0" fontId="4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>
      <alignment vertical="center"/>
    </xf>
    <xf numFmtId="0" fontId="41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46" fillId="0" borderId="0"/>
    <xf numFmtId="0" fontId="47" fillId="0" borderId="0"/>
    <xf numFmtId="0" fontId="4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0"/>
    <xf numFmtId="0" fontId="13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176" fontId="15" fillId="24" borderId="15" xfId="0" applyNumberFormat="1" applyFont="1" applyFill="1" applyBorder="1" applyAlignment="1" applyProtection="1">
      <alignment horizontal="center"/>
      <protection locked="0"/>
    </xf>
    <xf numFmtId="176" fontId="15" fillId="24" borderId="15" xfId="0" applyNumberFormat="1" applyFont="1" applyFill="1" applyBorder="1" applyAlignment="1" applyProtection="1">
      <alignment horizontal="center" vertical="top" wrapText="1"/>
      <protection locked="0"/>
    </xf>
    <xf numFmtId="176" fontId="21" fillId="25" borderId="15" xfId="349" applyNumberFormat="1" applyFont="1" applyFill="1" applyBorder="1">
      <alignment vertical="center"/>
    </xf>
    <xf numFmtId="176" fontId="18" fillId="26" borderId="0" xfId="0" applyNumberFormat="1" applyFont="1" applyFill="1" applyAlignment="1" applyProtection="1">
      <alignment horizontal="left"/>
      <protection locked="0"/>
    </xf>
    <xf numFmtId="176" fontId="15" fillId="26" borderId="0" xfId="0" applyNumberFormat="1" applyFont="1" applyFill="1" applyAlignment="1">
      <alignment horizontal="left"/>
    </xf>
    <xf numFmtId="176" fontId="15" fillId="26" borderId="0" xfId="0" applyNumberFormat="1" applyFont="1" applyFill="1" applyAlignment="1">
      <alignment horizontal="right"/>
    </xf>
    <xf numFmtId="176" fontId="23" fillId="26" borderId="0" xfId="0" applyNumberFormat="1" applyFont="1" applyFill="1" applyAlignment="1">
      <alignment horizontal="left"/>
    </xf>
    <xf numFmtId="176" fontId="15" fillId="26" borderId="0" xfId="0" applyNumberFormat="1" applyFont="1" applyFill="1" applyAlignment="1" applyProtection="1">
      <alignment horizontal="left"/>
      <protection locked="0"/>
    </xf>
    <xf numFmtId="176" fontId="15" fillId="26" borderId="0" xfId="0" applyNumberFormat="1" applyFont="1" applyFill="1" applyAlignment="1">
      <alignment horizontal="center"/>
    </xf>
    <xf numFmtId="176" fontId="15" fillId="26" borderId="0" xfId="0" applyNumberFormat="1" applyFont="1" applyFill="1" applyAlignment="1">
      <alignment horizontal="center" vertical="top" wrapText="1"/>
    </xf>
    <xf numFmtId="176" fontId="21" fillId="26" borderId="15" xfId="349" applyNumberFormat="1" applyFont="1" applyFill="1" applyBorder="1">
      <alignment vertical="center"/>
    </xf>
    <xf numFmtId="176" fontId="15" fillId="26" borderId="20" xfId="0" applyNumberFormat="1" applyFont="1" applyFill="1" applyBorder="1" applyAlignment="1">
      <alignment horizontal="left" vertical="center" wrapText="1"/>
    </xf>
    <xf numFmtId="176" fontId="15" fillId="26" borderId="11" xfId="0" applyNumberFormat="1" applyFont="1" applyFill="1" applyBorder="1" applyAlignment="1">
      <alignment horizontal="left"/>
    </xf>
    <xf numFmtId="176" fontId="19" fillId="26" borderId="12" xfId="0" applyNumberFormat="1" applyFont="1" applyFill="1" applyBorder="1" applyAlignment="1">
      <alignment horizontal="left" vertical="center" wrapText="1"/>
    </xf>
    <xf numFmtId="176" fontId="15" fillId="26" borderId="10" xfId="0" applyNumberFormat="1" applyFont="1" applyFill="1" applyBorder="1" applyAlignment="1">
      <alignment horizontal="left"/>
    </xf>
    <xf numFmtId="176" fontId="19" fillId="26" borderId="13" xfId="0" applyNumberFormat="1" applyFont="1" applyFill="1" applyBorder="1" applyAlignment="1">
      <alignment horizontal="left" vertical="center" wrapText="1"/>
    </xf>
    <xf numFmtId="176" fontId="15" fillId="26" borderId="10" xfId="0" applyNumberFormat="1" applyFont="1" applyFill="1" applyBorder="1" applyAlignment="1" applyProtection="1">
      <alignment horizontal="left"/>
      <protection locked="0"/>
    </xf>
    <xf numFmtId="176" fontId="15" fillId="26" borderId="15" xfId="0" applyNumberFormat="1" applyFont="1" applyFill="1" applyBorder="1" applyAlignment="1">
      <alignment horizontal="right"/>
    </xf>
    <xf numFmtId="176" fontId="19" fillId="26" borderId="17" xfId="0" applyNumberFormat="1" applyFont="1" applyFill="1" applyBorder="1" applyAlignment="1">
      <alignment horizontal="left" vertical="center" wrapText="1"/>
    </xf>
    <xf numFmtId="176" fontId="20" fillId="26" borderId="17" xfId="0" applyNumberFormat="1" applyFont="1" applyFill="1" applyBorder="1" applyAlignment="1">
      <alignment horizontal="left" vertical="center" wrapText="1"/>
    </xf>
    <xf numFmtId="176" fontId="15" fillId="26" borderId="18" xfId="0" applyNumberFormat="1" applyFont="1" applyFill="1" applyBorder="1" applyAlignment="1">
      <alignment horizontal="left"/>
    </xf>
    <xf numFmtId="176" fontId="19" fillId="26" borderId="19" xfId="0" applyNumberFormat="1" applyFont="1" applyFill="1" applyBorder="1" applyAlignment="1">
      <alignment horizontal="left" vertical="center" wrapText="1"/>
    </xf>
    <xf numFmtId="176" fontId="15" fillId="26" borderId="14" xfId="0" applyNumberFormat="1" applyFont="1" applyFill="1" applyBorder="1" applyAlignment="1" applyProtection="1">
      <alignment horizontal="left"/>
      <protection locked="0"/>
    </xf>
    <xf numFmtId="176" fontId="15" fillId="26" borderId="15" xfId="0" applyNumberFormat="1" applyFont="1" applyFill="1" applyBorder="1" applyAlignment="1" applyProtection="1">
      <alignment horizontal="left"/>
      <protection locked="0"/>
    </xf>
    <xf numFmtId="176" fontId="15" fillId="26" borderId="16" xfId="0" applyNumberFormat="1" applyFont="1" applyFill="1" applyBorder="1" applyAlignment="1">
      <alignment horizontal="left"/>
    </xf>
    <xf numFmtId="176" fontId="22" fillId="26" borderId="0" xfId="0" applyNumberFormat="1" applyFont="1" applyFill="1" applyAlignment="1" applyProtection="1">
      <alignment horizontal="left"/>
      <protection locked="0"/>
    </xf>
    <xf numFmtId="176" fontId="15" fillId="26" borderId="15" xfId="349" applyNumberFormat="1" applyFont="1" applyFill="1" applyBorder="1" applyAlignment="1">
      <alignment horizontal="right"/>
    </xf>
    <xf numFmtId="176" fontId="15" fillId="27" borderId="15" xfId="0" applyNumberFormat="1" applyFont="1" applyFill="1" applyBorder="1" applyAlignment="1" applyProtection="1">
      <alignment horizontal="center"/>
      <protection locked="0"/>
    </xf>
    <xf numFmtId="176" fontId="15" fillId="27" borderId="15" xfId="45" applyNumberFormat="1" applyFont="1" applyFill="1" applyBorder="1" applyAlignment="1" applyProtection="1">
      <alignment horizontal="center" vertical="top" wrapText="1"/>
      <protection locked="0"/>
    </xf>
    <xf numFmtId="176" fontId="21" fillId="28" borderId="15" xfId="349" applyNumberFormat="1" applyFont="1" applyFill="1" applyBorder="1">
      <alignment vertical="center"/>
    </xf>
    <xf numFmtId="176" fontId="21" fillId="29" borderId="15" xfId="349" applyNumberFormat="1" applyFont="1" applyFill="1" applyBorder="1">
      <alignment vertical="center"/>
    </xf>
    <xf numFmtId="176" fontId="20" fillId="26" borderId="20" xfId="0" applyNumberFormat="1" applyFont="1" applyFill="1" applyBorder="1" applyAlignment="1">
      <alignment horizontal="left" vertical="center" wrapText="1"/>
    </xf>
    <xf numFmtId="176" fontId="20" fillId="26" borderId="21" xfId="0" applyNumberFormat="1" applyFont="1" applyFill="1" applyBorder="1" applyAlignment="1">
      <alignment horizontal="left" vertical="center" wrapText="1"/>
    </xf>
    <xf numFmtId="176" fontId="19" fillId="26" borderId="20" xfId="0" applyNumberFormat="1" applyFont="1" applyFill="1" applyBorder="1" applyAlignment="1">
      <alignment horizontal="left" vertical="center" wrapText="1"/>
    </xf>
    <xf numFmtId="176" fontId="19" fillId="26" borderId="21" xfId="0" applyNumberFormat="1" applyFont="1" applyFill="1" applyBorder="1" applyAlignment="1">
      <alignment horizontal="left" vertical="center" wrapText="1"/>
    </xf>
    <xf numFmtId="176" fontId="15" fillId="27" borderId="15" xfId="0" applyNumberFormat="1" applyFont="1" applyFill="1" applyBorder="1" applyAlignment="1" applyProtection="1">
      <alignment horizontal="center" vertical="center" wrapText="1"/>
      <protection locked="0"/>
    </xf>
    <xf numFmtId="176" fontId="15" fillId="27" borderId="15" xfId="0" applyNumberFormat="1" applyFont="1" applyFill="1" applyBorder="1" applyAlignment="1">
      <alignment horizontal="center" vertical="center"/>
    </xf>
    <xf numFmtId="176" fontId="15" fillId="26" borderId="20" xfId="0" applyNumberFormat="1" applyFont="1" applyFill="1" applyBorder="1" applyAlignment="1">
      <alignment horizontal="left" vertical="center" wrapText="1"/>
    </xf>
    <xf numFmtId="176" fontId="15" fillId="26" borderId="22" xfId="0" applyNumberFormat="1" applyFont="1" applyFill="1" applyBorder="1" applyAlignment="1">
      <alignment horizontal="left" vertical="center" wrapText="1"/>
    </xf>
  </cellXfs>
  <cellStyles count="697">
    <cellStyle name="_UOB Taipei Nostro Listing-Ben" xfId="83" xr:uid="{88409011-388B-40A5-8728-0836B088856D}"/>
    <cellStyle name="_UOB Taipei Nostro Listing-Ben 2" xfId="84" xr:uid="{8D444AC8-F54F-4F44-A627-F38AAD97D255}"/>
    <cellStyle name="_UOB Taipei Nostro Listing-Ben_0100日計表" xfId="85" xr:uid="{3AAD29D4-C01E-44D0-B7E7-1C9E2A3B08C0}"/>
    <cellStyle name="_UOB Taipei Nostro Listing-Ben_0100日計表 2" xfId="86" xr:uid="{8C76C566-F7F4-45B5-A5F5-E9AD58B9C84C}"/>
    <cellStyle name="_UOB Taipei Nostro Listing-Ben_1491" xfId="87" xr:uid="{C9C6E9AC-B62C-4F7F-A599-474A59550B38}"/>
    <cellStyle name="_UOB Taipei Nostro Listing-Ben_1491 2" xfId="88" xr:uid="{DEE5CCA2-1259-4D27-857C-A95557FF25DE}"/>
    <cellStyle name="_UOB Taipei Nostro Listing-Ben_BI201" xfId="89" xr:uid="{67142A67-A54A-49A7-B54B-9E46B3391FEB}"/>
    <cellStyle name="_UOB Taipei Nostro Listing-Ben_BI201 2" xfId="90" xr:uid="{EE652B52-EA5C-4654-B187-2A7E141AB10F}"/>
    <cellStyle name="_UOB Taipei Nostro Listing-Ben_BI210 " xfId="91" xr:uid="{AE9ADDF1-2CC0-4C08-9077-BD4E9D47CE17}"/>
    <cellStyle name="_UOB Taipei Nostro Listing-Ben_BI210  2" xfId="92" xr:uid="{DC8E85F3-A69A-434F-A5F1-5CF4C38C8357}"/>
    <cellStyle name="_UOB Taipei Nostro Listing-Ben_CBC1001117" xfId="93" xr:uid="{AD29BF31-D3A7-4440-A7B5-1C8124813898}"/>
    <cellStyle name="_UOB Taipei Nostro Listing-Ben_CBC1001117 2" xfId="94" xr:uid="{A6B5C467-DCED-4383-9A7B-D5B45F93AF64}"/>
    <cellStyle name="_UOB Taipei Nostro Listing-Ben_CBC1001118" xfId="95" xr:uid="{9EBBD311-511B-4BC3-9D92-09361627CF5C}"/>
    <cellStyle name="_UOB Taipei Nostro Listing-Ben_CBC1001118 2" xfId="96" xr:uid="{02FE2792-8157-48F3-802F-1FC41B5700B6}"/>
    <cellStyle name="_UOB Taipei Nostro Listing-Ben_CBC1010113" xfId="97" xr:uid="{99D17CA1-C95C-4E87-8A03-E7FECC44158E}"/>
    <cellStyle name="_UOB Taipei Nostro Listing-Ben_CBC1010113 2" xfId="98" xr:uid="{CD7F913C-3EC2-448F-AD6B-887824210EF6}"/>
    <cellStyle name="_UOB Taipei Nostro Listing-Ben_CBC1010131_FINAL" xfId="99" xr:uid="{F28ED74A-69C7-4999-8A3C-14AD9C754EE1}"/>
    <cellStyle name="_UOB Taipei Nostro Listing-Ben_CBC1010131_FINAL 2" xfId="100" xr:uid="{7F9B3980-BEED-431D-96F3-00376211C0A9}"/>
    <cellStyle name="_UOB Taipei Nostro Listing-Ben_CBC1010220" xfId="101" xr:uid="{35940A36-51E5-4CC9-B2C6-CF0A8B3D7BBD}"/>
    <cellStyle name="_UOB Taipei Nostro Listing-Ben_CBC1010220 2" xfId="102" xr:uid="{87F533CF-7468-4A53-B65C-1E638FE1E359}"/>
    <cellStyle name="_UOB Taipei Nostro Listing-Ben_CBC1010425" xfId="103" xr:uid="{D5CA6830-5803-4DE4-AA3C-5006B06F0BCA}"/>
    <cellStyle name="_UOB Taipei Nostro Listing-Ben_CBC1010425 2" xfId="104" xr:uid="{577900F8-2E9A-4820-BAD0-C72B93D9DBFB}"/>
    <cellStyle name="_UOB Taipei Nostro Listing-Ben_CBC1010620" xfId="105" xr:uid="{6242F5B4-DA40-41A9-8299-79FAD98104A5}"/>
    <cellStyle name="_UOB Taipei Nostro Listing-Ben_CBC1010620 2" xfId="106" xr:uid="{2E966189-116C-4119-8A47-C620B47EC29C}"/>
    <cellStyle name="_UOB Taipei Nostro Listing-Ben_CBC1010928" xfId="107" xr:uid="{82ADDA08-C3A7-496B-A368-4EB176DD9F2F}"/>
    <cellStyle name="_UOB Taipei Nostro Listing-Ben_CBC1010928 2" xfId="108" xr:uid="{76B10603-2B9B-45B8-9107-E2DFB898AC2A}"/>
    <cellStyle name="_UOB Taipei Nostro Listing-Ben_CBC1011003" xfId="109" xr:uid="{F14A1B83-0BB0-44BF-AB7C-0FF703665BB1}"/>
    <cellStyle name="_UOB Taipei Nostro Listing-Ben_CBC1011003 2" xfId="110" xr:uid="{765D9EBE-D14D-42DB-970B-394D8C2F97A8}"/>
    <cellStyle name="_UOB Taipei Nostro Listing-Ben_CBC1011019" xfId="111" xr:uid="{96A4AC35-3237-4E6B-93CA-2390652A1F8A}"/>
    <cellStyle name="_UOB Taipei Nostro Listing-Ben_CBC1011019 2" xfId="112" xr:uid="{2ADB89C7-74DD-4EBA-8C5F-867922025E6D}"/>
    <cellStyle name="_UOB Taipei Nostro Listing-Ben_CBC1011130_FINAL" xfId="113" xr:uid="{68235BA4-E6CB-4B95-81D1-21D698C960AA}"/>
    <cellStyle name="_UOB Taipei Nostro Listing-Ben_CBC1011130_FINAL 2" xfId="114" xr:uid="{08A969BC-32FA-41DD-BB1F-A9BE8D57D949}"/>
    <cellStyle name="_UOB Taipei Nostro Listing-Ben_CBC1020125" xfId="115" xr:uid="{EEE15F37-FA4B-415C-9CF5-5B95FEBFC302}"/>
    <cellStyle name="_UOB Taipei Nostro Listing-Ben_CBC1020125 2" xfId="116" xr:uid="{ED480BA0-B51D-48E3-A1A7-6BFE0875B2FB}"/>
    <cellStyle name="_UOB Taipei Nostro Listing-Ben_CBC990920" xfId="117" xr:uid="{F90AE8CC-957D-4865-8CBC-2C50B04773F2}"/>
    <cellStyle name="_UOB Taipei Nostro Listing-Ben_CBC990920 2" xfId="118" xr:uid="{E954CC40-97B3-4734-809D-DB89E1005E57}"/>
    <cellStyle name="_UOB Taipei Nostro Listing-Ben_CBC990924" xfId="119" xr:uid="{68DF08F5-DE1F-4DA7-8160-03DFD109D123}"/>
    <cellStyle name="_UOB Taipei Nostro Listing-Ben_CBC990924 2" xfId="120" xr:uid="{3547C4EA-43E2-4D6A-A392-37E2A6EBDCBC}"/>
    <cellStyle name="_UOB Taipei Nostro Listing-Ben_CBC991029" xfId="121" xr:uid="{95C9002D-3E5A-486B-8B03-4284C8FF22F2}"/>
    <cellStyle name="_UOB Taipei Nostro Listing-Ben_CBC991029 2" xfId="122" xr:uid="{86D962BD-F150-4CEA-B9CA-8EABDD6F0E68}"/>
    <cellStyle name="_UOB Taipei Nostro Listing-Ben_CBC991130R" xfId="123" xr:uid="{D7A22E3A-6721-474C-A6BD-3417F694C5FF}"/>
    <cellStyle name="_UOB Taipei Nostro Listing-Ben_CBC991130R 2" xfId="124" xr:uid="{9AFE4755-01A2-4663-BF80-81CAFFDB47C4}"/>
    <cellStyle name="_UOB Taipei Nostro Listing-Ben_CBC991231" xfId="125" xr:uid="{694D1FF5-5726-4B64-98F6-0298D9012CDB}"/>
    <cellStyle name="_UOB Taipei Nostro Listing-Ben_CBC991231 2" xfId="126" xr:uid="{D284EFF8-01C2-4B17-B02A-715546B1EDCC}"/>
    <cellStyle name="_UOB Taipei Nostro Listing-Ben_UOB Taipei - In-Country 0409" xfId="127" xr:uid="{EC35FCA4-2FAA-4D36-AC80-12F50F9280D1}"/>
    <cellStyle name="_UOB Taipei Nostro Listing-Ben_UOB Taipei - In-Country 0409 2" xfId="128" xr:uid="{EFCED5BE-ECFA-4650-B49F-0169FD58DDFB}"/>
    <cellStyle name="_UOB Taipei Nostro Listing-Ben_UOB Taipei - In-Country 0409_0412" xfId="129" xr:uid="{574AB45D-F00D-474C-9686-35EDC32F590F}"/>
    <cellStyle name="_UOB Taipei Nostro Listing-Ben_UOB Taipei - In-Country 0409_0412 2" xfId="130" xr:uid="{8708AAEC-C8D0-41A0-8BF5-8DEB22527F89}"/>
    <cellStyle name="_UOB Taipei Nostro Listing-Ben_UOB Taipei - In-Country 0830" xfId="131" xr:uid="{2714A80B-5C66-484B-80B9-EDB80CDD997C}"/>
    <cellStyle name="_UOB Taipei Nostro Listing-Ben_UOB Taipei - In-Country 0830 2" xfId="132" xr:uid="{9B00281E-3526-44C9-8934-4EA9E89A5F23}"/>
    <cellStyle name="_UOB Taipei Nostro Listing-Ben_UOB Taipei - In-Country 0831" xfId="133" xr:uid="{7D94EAB4-3764-46F7-8147-44760FD2844F}"/>
    <cellStyle name="_UOB Taipei Nostro Listing-Ben_UOB Taipei - In-Country 0831 2" xfId="134" xr:uid="{CF177D50-67E9-4111-A786-37025772F607}"/>
    <cellStyle name="_UOB Taipei Nostro Listing-Ben_UOB Taipei - In-Country Finance Tasklist0414" xfId="135" xr:uid="{6A332703-73BE-4CC0-9291-E97C7E195381}"/>
    <cellStyle name="_UOB Taipei Nostro Listing-Ben_UOB Taipei - In-Country Finance Tasklist0414 2" xfId="136" xr:uid="{6CABA218-11C9-44A3-A735-347EB4709DAB}"/>
    <cellStyle name="_UOBTP - NOSTRO AC -20090531" xfId="137" xr:uid="{E6B38AC0-B236-4C6A-8ECD-82A74FF36057}"/>
    <cellStyle name="_UOBTP - NOSTRO AC -20090531 2" xfId="138" xr:uid="{C8B54D4E-4EB2-42DA-A3DF-000367C67D72}"/>
    <cellStyle name="_UOBTP - NOSTRO AC -20090531_0100日計表" xfId="139" xr:uid="{3365F742-602C-4B94-8527-E442D9F08F7C}"/>
    <cellStyle name="_UOBTP - NOSTRO AC -20090531_0100日計表 2" xfId="140" xr:uid="{14F58FEA-44C1-4206-9A8A-233C686B3414}"/>
    <cellStyle name="_UOBTP - NOSTRO AC -20090531_1491" xfId="141" xr:uid="{72C9760C-502A-48BA-9484-F5C178E3CCC5}"/>
    <cellStyle name="_UOBTP - NOSTRO AC -20090531_1491 2" xfId="142" xr:uid="{17D8076B-AD85-4862-8E5F-EEE28BB13EDB}"/>
    <cellStyle name="_UOBTP - NOSTRO AC -20090531_BI201" xfId="143" xr:uid="{2AF75955-7AF7-43A3-95AF-EF2735754E3F}"/>
    <cellStyle name="_UOBTP - NOSTRO AC -20090531_BI201 2" xfId="144" xr:uid="{F2BF86EF-4DCC-47DB-97AC-91270F2D1982}"/>
    <cellStyle name="_UOBTP - NOSTRO AC -20090531_BI210 " xfId="145" xr:uid="{4FB07ECC-7D1A-4477-84E6-71344F4AFC43}"/>
    <cellStyle name="_UOBTP - NOSTRO AC -20090531_BI210  2" xfId="146" xr:uid="{0FFD18A9-AE41-4056-8DD4-95B486BCB9E5}"/>
    <cellStyle name="_UOBTP - NOSTRO AC -20090531_CBC1001117" xfId="147" xr:uid="{1CBA456D-AA8E-4946-9460-4F0E566A6F30}"/>
    <cellStyle name="_UOBTP - NOSTRO AC -20090531_CBC1001117 2" xfId="148" xr:uid="{4B74D63B-4C95-42F5-A535-182D9FABC7CD}"/>
    <cellStyle name="_UOBTP - NOSTRO AC -20090531_CBC1001118" xfId="149" xr:uid="{74AF17F3-AC02-4F9E-AF79-FA4A75404C6F}"/>
    <cellStyle name="_UOBTP - NOSTRO AC -20090531_CBC1001118 2" xfId="150" xr:uid="{07323FE1-4688-4A67-8D27-767594AD2E82}"/>
    <cellStyle name="_UOBTP - NOSTRO AC -20090531_CBC1010113" xfId="151" xr:uid="{8A9FF653-B0BD-4B08-A84D-D4C218B6C007}"/>
    <cellStyle name="_UOBTP - NOSTRO AC -20090531_CBC1010113 2" xfId="152" xr:uid="{CE5215E0-FDD6-4409-B64D-002B961282A7}"/>
    <cellStyle name="_UOBTP - NOSTRO AC -20090531_CBC1010131_FINAL" xfId="153" xr:uid="{2FD0E3B0-60F1-43DF-B273-7EFDE2514B91}"/>
    <cellStyle name="_UOBTP - NOSTRO AC -20090531_CBC1010131_FINAL 2" xfId="154" xr:uid="{39CCD8CE-7261-4BBD-AF08-334F6301DFF2}"/>
    <cellStyle name="_UOBTP - NOSTRO AC -20090531_CBC1010220" xfId="155" xr:uid="{98994084-59E9-4757-9168-1CCBD59FD188}"/>
    <cellStyle name="_UOBTP - NOSTRO AC -20090531_CBC1010220 2" xfId="156" xr:uid="{C8768141-5F54-4750-8F5E-28FB25B86421}"/>
    <cellStyle name="_UOBTP - NOSTRO AC -20090531_CBC1010425" xfId="157" xr:uid="{DE9EF31D-5B2D-41B1-91E7-51B1878F67F4}"/>
    <cellStyle name="_UOBTP - NOSTRO AC -20090531_CBC1010425 2" xfId="158" xr:uid="{7A334088-24CC-4146-8D60-9216C25295EF}"/>
    <cellStyle name="_UOBTP - NOSTRO AC -20090531_CBC1010620" xfId="159" xr:uid="{1AE04B6C-7604-4259-81A4-7EBC6395A68C}"/>
    <cellStyle name="_UOBTP - NOSTRO AC -20090531_CBC1010620 2" xfId="160" xr:uid="{26392EAA-8A11-497B-AD9E-841A6ECED399}"/>
    <cellStyle name="_UOBTP - NOSTRO AC -20090531_CBC1010928" xfId="161" xr:uid="{42BC23D3-4A75-4B8D-8D01-939A802B3360}"/>
    <cellStyle name="_UOBTP - NOSTRO AC -20090531_CBC1010928 2" xfId="162" xr:uid="{6D293E42-1A9C-4C4A-9375-83688EBBA168}"/>
    <cellStyle name="_UOBTP - NOSTRO AC -20090531_CBC1011003" xfId="163" xr:uid="{B5B5E16C-C2C1-491F-A5E7-A118A0597338}"/>
    <cellStyle name="_UOBTP - NOSTRO AC -20090531_CBC1011003 2" xfId="164" xr:uid="{606B8070-2512-4153-BB16-D41CE9C91176}"/>
    <cellStyle name="_UOBTP - NOSTRO AC -20090531_CBC1011019" xfId="165" xr:uid="{72A98257-1E08-4A35-B1D3-3561CECC1D57}"/>
    <cellStyle name="_UOBTP - NOSTRO AC -20090531_CBC1011019 2" xfId="166" xr:uid="{68D04A58-4067-45A8-A16B-6FEC1B8F9D97}"/>
    <cellStyle name="_UOBTP - NOSTRO AC -20090531_CBC1011130_FINAL" xfId="167" xr:uid="{A202C128-A419-4B2E-A359-38629AEBACE4}"/>
    <cellStyle name="_UOBTP - NOSTRO AC -20090531_CBC1011130_FINAL 2" xfId="168" xr:uid="{52C090B0-5BFB-4F85-9C86-82687E4A91BF}"/>
    <cellStyle name="_UOBTP - NOSTRO AC -20090531_CBC1020125" xfId="169" xr:uid="{7FB312D4-FEAE-44C2-BF76-61F340D4E0AD}"/>
    <cellStyle name="_UOBTP - NOSTRO AC -20090531_CBC1020125 2" xfId="170" xr:uid="{B373C3CB-96E9-4B6A-BB60-FE1EC3164E8E}"/>
    <cellStyle name="_UOBTP - NOSTRO AC -20090531_CBC990920" xfId="171" xr:uid="{97C60920-C22A-4CAA-AFC8-A33AC67AAF8C}"/>
    <cellStyle name="_UOBTP - NOSTRO AC -20090531_CBC990920 2" xfId="172" xr:uid="{CE3A9194-5F16-4BA4-912B-C3FD5B9EAD06}"/>
    <cellStyle name="_UOBTP - NOSTRO AC -20090531_CBC990924" xfId="173" xr:uid="{6300B143-A7FE-4B31-A466-DEA53F219198}"/>
    <cellStyle name="_UOBTP - NOSTRO AC -20090531_CBC990924 2" xfId="174" xr:uid="{2A236351-FACF-4757-AF02-31CED1979A0C}"/>
    <cellStyle name="_UOBTP - NOSTRO AC -20090531_CBC991029" xfId="175" xr:uid="{0516C416-812E-40B7-8CEC-639D1D459808}"/>
    <cellStyle name="_UOBTP - NOSTRO AC -20090531_CBC991029 2" xfId="176" xr:uid="{A76876C3-2063-4DF2-94DA-4736A00A1CD8}"/>
    <cellStyle name="_UOBTP - NOSTRO AC -20090531_CBC991130R" xfId="177" xr:uid="{CA8669CA-ACA8-486C-A099-814E2DAD9508}"/>
    <cellStyle name="_UOBTP - NOSTRO AC -20090531_CBC991130R 2" xfId="178" xr:uid="{DFC95165-1919-41A7-A69D-4C9E9AEC7D1B}"/>
    <cellStyle name="_UOBTP - NOSTRO AC -20090531_CBC991231" xfId="179" xr:uid="{F0123750-B69A-4ECD-8F2D-84CA38338EB5}"/>
    <cellStyle name="_UOBTP - NOSTRO AC -20090531_CBC991231 2" xfId="180" xr:uid="{83C85FD1-CDA7-4DC1-8AE1-EA6FF3DBB567}"/>
    <cellStyle name="_UOBTP - NOSTRO AC -20090531_UOB Taipei - In-Country 0409" xfId="181" xr:uid="{655D2545-EA02-43B2-B387-ACD975D85961}"/>
    <cellStyle name="_UOBTP - NOSTRO AC -20090531_UOB Taipei - In-Country 0409 2" xfId="182" xr:uid="{15667CBE-3B8E-40ED-B2B6-0D576D42D09E}"/>
    <cellStyle name="_UOBTP - NOSTRO AC -20090531_UOB Taipei - In-Country 0409_0412" xfId="183" xr:uid="{5583B20D-90E2-46B8-BDEA-5A2573C2C466}"/>
    <cellStyle name="_UOBTP - NOSTRO AC -20090531_UOB Taipei - In-Country 0409_0412 2" xfId="184" xr:uid="{631CBAA1-3634-4B4E-A38A-D0BBDC834C2E}"/>
    <cellStyle name="_UOBTP - NOSTRO AC -20090531_UOB Taipei - In-Country 0830" xfId="185" xr:uid="{26084857-B260-4EFC-8ECA-1583EB11E6F6}"/>
    <cellStyle name="_UOBTP - NOSTRO AC -20090531_UOB Taipei - In-Country 0830 2" xfId="186" xr:uid="{A4274E27-9EEE-471D-AE77-2F89A606BDD0}"/>
    <cellStyle name="_UOBTP - NOSTRO AC -20090531_UOB Taipei - In-Country 0831" xfId="187" xr:uid="{8B03EE32-F710-47C0-885A-363B6C4113F2}"/>
    <cellStyle name="_UOBTP - NOSTRO AC -20090531_UOB Taipei - In-Country 0831 2" xfId="188" xr:uid="{527B7366-9AD8-4605-8FF6-845822BEBFCD}"/>
    <cellStyle name="_UOBTP - NOSTRO AC -20090531_UOB Taipei - In-Country Finance Tasklist0414" xfId="189" xr:uid="{0F8A56C4-CC97-486A-A8D2-AF8C6ECA0F6E}"/>
    <cellStyle name="_UOBTP - NOSTRO AC -20090531_UOB Taipei - In-Country Finance Tasklist0414 2" xfId="190" xr:uid="{A79C8592-ABAD-4910-86CF-E7C299B280B6}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Comma 2 10" xfId="642" xr:uid="{ADD8668F-D29B-4A6B-94CB-CDA2143BC842}"/>
    <cellStyle name="Comma 2 2" xfId="49" xr:uid="{00000000-0005-0000-0000-00001C000000}"/>
    <cellStyle name="Comma 2 2 2" xfId="466" xr:uid="{B702AD2B-ED37-49D5-B9AB-B29570943F12}"/>
    <cellStyle name="Comma 2 2 3" xfId="476" xr:uid="{7089E925-78C4-4A74-8B51-20D140F87D76}"/>
    <cellStyle name="Comma 2 2 4" xfId="527" xr:uid="{DA8B6D8F-00C5-4BDF-B6F6-FDE27F143796}"/>
    <cellStyle name="Comma 2 2 5" xfId="530" xr:uid="{FF4FD336-FD95-4DE1-AD65-3DC5EBE3B43C}"/>
    <cellStyle name="Comma 2 2 6" xfId="536" xr:uid="{FDF6ACD7-9686-4A49-BF84-E07EDA79356F}"/>
    <cellStyle name="Comma 2 2 7" xfId="590" xr:uid="{10AC01D2-9B3D-49EE-A6F3-29BCC57F7993}"/>
    <cellStyle name="Comma 2 2 8" xfId="601" xr:uid="{54064F7B-474B-4390-9862-982C5DDEE4B8}"/>
    <cellStyle name="Comma 2 2 9" xfId="646" xr:uid="{0C136321-C130-4838-9D41-6FB2831F1CBA}"/>
    <cellStyle name="Comma 2 3" xfId="55" xr:uid="{5089085A-F19C-4EAF-924A-68504E2A8B09}"/>
    <cellStyle name="Comma 2 3 2" xfId="60" xr:uid="{32E16AFD-795D-40FE-9245-0982C44C07E3}"/>
    <cellStyle name="Comma 2 3 2 2" xfId="479" xr:uid="{EF764B8C-21E0-4346-98F9-866EA46C10E8}"/>
    <cellStyle name="Comma 2 3 2 3" xfId="539" xr:uid="{7850C2E6-7695-49F5-AE2E-4F8FAD89C6B1}"/>
    <cellStyle name="Comma 2 3 2 4" xfId="593" xr:uid="{78B4C847-8C9A-4E0E-84B1-43020CCD518C}"/>
    <cellStyle name="Comma 2 3 2 5" xfId="649" xr:uid="{5EF11BBB-34CA-44ED-BF73-6AD2CAAA0E2C}"/>
    <cellStyle name="Comma 2 3 3" xfId="478" xr:uid="{1056C57F-2FEB-478C-B8D3-B4B62DD5B1B2}"/>
    <cellStyle name="Comma 2 3 4" xfId="538" xr:uid="{67CDD5F2-2906-4383-B19D-945688E8731F}"/>
    <cellStyle name="Comma 2 3 5" xfId="592" xr:uid="{13626B2E-F8AC-4BCA-BC40-C980BD6AF5AD}"/>
    <cellStyle name="Comma 2 3 6" xfId="648" xr:uid="{BA9F7749-8011-430A-AB74-91D6DD50435B}"/>
    <cellStyle name="Comma 2 4" xfId="68" xr:uid="{5884E3E7-AE41-4132-917F-27E2B538919E}"/>
    <cellStyle name="Comma 2 4 10" xfId="595" xr:uid="{E1A7DF18-0CB3-46AE-B887-949005C5C839}"/>
    <cellStyle name="Comma 2 4 11" xfId="651" xr:uid="{00968886-ACDA-4057-AF48-16CFF70DCC79}"/>
    <cellStyle name="Comma 2 4 2" xfId="78" xr:uid="{061EDC11-6E56-42B3-8DF9-8557EA1B9F81}"/>
    <cellStyle name="Comma 2 4 2 2" xfId="486" xr:uid="{35AD2A5F-5B0D-44E9-AEC0-D82159222DD4}"/>
    <cellStyle name="Comma 2 4 2 3" xfId="546" xr:uid="{6B6D90A8-8E8D-406E-9EFE-0EAB8C9375D2}"/>
    <cellStyle name="Comma 2 4 2 4" xfId="600" xr:uid="{7A74E0DF-C540-459E-B023-1BF43A0852A0}"/>
    <cellStyle name="Comma 2 4 2 5" xfId="656" xr:uid="{561434DC-1BD9-4677-9DA8-A348748528BB}"/>
    <cellStyle name="Comma 2 4 3" xfId="356" xr:uid="{DAC8CAB5-F11C-487B-97D5-87E2D0EC2D19}"/>
    <cellStyle name="Comma 2 4 3 2" xfId="495" xr:uid="{A23F7177-F09E-44D0-B552-D495B282A01C}"/>
    <cellStyle name="Comma 2 4 3 3" xfId="555" xr:uid="{23E350EC-D7E2-4BDD-AF8A-A7C2A09754FB}"/>
    <cellStyle name="Comma 2 4 3 4" xfId="610" xr:uid="{6DE8BB4B-CB37-444F-9CC3-638C3494C809}"/>
    <cellStyle name="Comma 2 4 3 5" xfId="665" xr:uid="{478A9560-EB14-4494-B842-B1FC2EFF7C46}"/>
    <cellStyle name="Comma 2 4 4" xfId="377" xr:uid="{EB314C1D-F896-4BF3-9097-73A24C93F36D}"/>
    <cellStyle name="Comma 2 4 4 2" xfId="503" xr:uid="{4365FAE9-89E5-4102-B4A0-F018C50701A8}"/>
    <cellStyle name="Comma 2 4 4 3" xfId="563" xr:uid="{E7774136-672D-449B-9346-8B2CBA30CCBC}"/>
    <cellStyle name="Comma 2 4 4 4" xfId="618" xr:uid="{86B2327E-4528-477E-B70D-D943DD8D7075}"/>
    <cellStyle name="Comma 2 4 4 5" xfId="673" xr:uid="{B063D255-7A7D-4460-AF97-95ADB6E67C5B}"/>
    <cellStyle name="Comma 2 4 5" xfId="400" xr:uid="{2906F43D-3609-40F8-A61F-CA15AEE5ED64}"/>
    <cellStyle name="Comma 2 4 5 2" xfId="513" xr:uid="{722C4B14-7740-4460-8C72-68E2CDF6D009}"/>
    <cellStyle name="Comma 2 4 5 3" xfId="573" xr:uid="{EE651E97-FBFE-456D-A160-FA7362D60621}"/>
    <cellStyle name="Comma 2 4 5 4" xfId="628" xr:uid="{6B9B5368-648A-4168-B60C-37AB6DE325F8}"/>
    <cellStyle name="Comma 2 4 5 5" xfId="683" xr:uid="{D79A22F7-20E7-4452-8229-FFCADF81B33F}"/>
    <cellStyle name="Comma 2 4 6" xfId="417" xr:uid="{847D78E3-0581-42C2-8E4C-AFAB9B599A0A}"/>
    <cellStyle name="Comma 2 4 6 2" xfId="519" xr:uid="{827FA116-6F80-4E1D-A314-EF0B58621797}"/>
    <cellStyle name="Comma 2 4 6 3" xfId="578" xr:uid="{D23EF0E9-57CF-43AB-B887-48F51DB1BEB5}"/>
    <cellStyle name="Comma 2 4 6 4" xfId="634" xr:uid="{3A831250-70B8-492F-AD1A-A89D3AA70D86}"/>
    <cellStyle name="Comma 2 4 6 5" xfId="689" xr:uid="{AFD18A31-8A04-4C44-81F0-09FB106955F3}"/>
    <cellStyle name="Comma 2 4 7" xfId="423" xr:uid="{5AF23648-9D41-4D88-BC82-26B96CC9E986}"/>
    <cellStyle name="Comma 2 4 7 2" xfId="525" xr:uid="{B93E4CE0-9416-4897-9DB4-9F57144884E6}"/>
    <cellStyle name="Comma 2 4 7 3" xfId="584" xr:uid="{E08D2A84-1BED-4F52-93EF-A5249EBC3CC2}"/>
    <cellStyle name="Comma 2 4 7 4" xfId="640" xr:uid="{B5328C73-7B02-4F9E-9ECC-85358D46AAC9}"/>
    <cellStyle name="Comma 2 4 7 5" xfId="695" xr:uid="{153A8AC1-0DF6-47F5-AB71-689435ACA549}"/>
    <cellStyle name="Comma 2 4 8" xfId="481" xr:uid="{AA3D86B5-CA5B-42C7-97B8-DB6D6E0F2F83}"/>
    <cellStyle name="Comma 2 4 9" xfId="541" xr:uid="{CF7FEFA7-48E7-46EE-9EEC-34C3587ECC0E}"/>
    <cellStyle name="Comma 2 5" xfId="191" xr:uid="{8841535D-B6B1-4298-86F5-1A2202C36897}"/>
    <cellStyle name="Comma 2 5 2" xfId="487" xr:uid="{937C578B-AF9B-401D-9D3C-C48BBE4D5150}"/>
    <cellStyle name="Comma 2 5 3" xfId="547" xr:uid="{86AB9F53-AB03-40C8-8E05-98562C4D7422}"/>
    <cellStyle name="Comma 2 5 4" xfId="602" xr:uid="{EB725134-CB42-491B-9CE5-F9CAC9BC2AAB}"/>
    <cellStyle name="Comma 2 5 5" xfId="657" xr:uid="{C293878E-A4E6-44D3-A912-9EEB9AC2ABE1}"/>
    <cellStyle name="Comma 2 6" xfId="469" xr:uid="{66DD6B1F-3B39-4BBB-B7B5-1208EB806C20}"/>
    <cellStyle name="Comma 2 7" xfId="470" xr:uid="{0E80DAED-D932-46D6-8EAB-895575FF4610}"/>
    <cellStyle name="Comma 2 8" xfId="533" xr:uid="{6AC7451E-FC4E-45DC-8AED-F3C11CB3AD2A}"/>
    <cellStyle name="Comma 2 9" xfId="586" xr:uid="{A0C890E1-11DA-4DC9-9D66-1F6C0DCD9FDC}"/>
    <cellStyle name="Comma 3" xfId="192" xr:uid="{07BA003F-E812-423E-A4F2-BB07B7F9DD06}"/>
    <cellStyle name="Comma 3 2" xfId="488" xr:uid="{983C908D-3C38-4BD2-A810-D045A96195CF}"/>
    <cellStyle name="Comma 3 3" xfId="548" xr:uid="{C6E001DA-AC66-469E-97BE-CAE3AB2E808A}"/>
    <cellStyle name="Comma 3 4" xfId="603" xr:uid="{245FE272-74FB-4FA1-8B38-9D919E3E0793}"/>
    <cellStyle name="Comma 3 5" xfId="658" xr:uid="{20BAC9E7-1966-4AE9-B30D-18865BAFED47}"/>
    <cellStyle name="Comma 4" xfId="193" xr:uid="{ED0809B0-A00E-465F-8333-A6D93FC600F4}"/>
    <cellStyle name="Comma 4 2" xfId="489" xr:uid="{8FEA1804-0909-4F52-8644-081737676D98}"/>
    <cellStyle name="Comma 4 3" xfId="549" xr:uid="{3369FBF9-D68F-4B6E-A721-F7B3FE9552E2}"/>
    <cellStyle name="Comma 4 4" xfId="604" xr:uid="{EFD2C214-30E0-4DF0-A8E2-FF043D3D4305}"/>
    <cellStyle name="Comma 4 5" xfId="659" xr:uid="{893F85DD-110C-4941-AA93-CC210C36DDF2}"/>
    <cellStyle name="Comma 5" xfId="194" xr:uid="{3F39B24D-BE88-4B0B-8BED-37F189438B21}"/>
    <cellStyle name="Comma 5 2" xfId="490" xr:uid="{648C08E6-FA69-4F42-830A-BA4615BEBC8D}"/>
    <cellStyle name="Comma 5 3" xfId="550" xr:uid="{CEA909CA-2F24-41E9-8911-F42BBFF094D4}"/>
    <cellStyle name="Comma 5 4" xfId="605" xr:uid="{FECDA476-B7DE-4EF0-BB6D-3CED45134E8C}"/>
    <cellStyle name="Comma 5 5" xfId="660" xr:uid="{D57E9DF5-F02E-490E-8C09-D8F47D1B3426}"/>
    <cellStyle name="Explanatory Text" xfId="29" xr:uid="{00000000-0005-0000-0000-00001D000000}"/>
    <cellStyle name="Good" xfId="30" xr:uid="{00000000-0005-0000-0000-00001E000000}"/>
    <cellStyle name="Heading 1" xfId="31" xr:uid="{00000000-0005-0000-0000-00001F000000}"/>
    <cellStyle name="Heading 2" xfId="32" xr:uid="{00000000-0005-0000-0000-000020000000}"/>
    <cellStyle name="Heading 3" xfId="33" xr:uid="{00000000-0005-0000-0000-000021000000}"/>
    <cellStyle name="Heading 4" xfId="34" xr:uid="{00000000-0005-0000-0000-000022000000}"/>
    <cellStyle name="Input" xfId="35" xr:uid="{00000000-0005-0000-0000-000023000000}"/>
    <cellStyle name="Linked Cell" xfId="36" xr:uid="{00000000-0005-0000-0000-000024000000}"/>
    <cellStyle name="Neutral" xfId="37" xr:uid="{00000000-0005-0000-0000-000025000000}"/>
    <cellStyle name="Normal 10 2" xfId="195" xr:uid="{2567E946-43B8-4FA3-A2C2-F284C678692A}"/>
    <cellStyle name="Normal 129" xfId="196" xr:uid="{BBA44445-5319-4E24-A6C1-265EC80877BD}"/>
    <cellStyle name="Normal 13" xfId="197" xr:uid="{604F281D-CA37-4799-8DAB-A095CD2190A3}"/>
    <cellStyle name="Normal 14" xfId="198" xr:uid="{DA6C511D-BE56-449A-99C6-02A953E172D3}"/>
    <cellStyle name="Normal 15 2" xfId="199" xr:uid="{83EB7160-B3DC-4DE6-A823-7EF98600E51B}"/>
    <cellStyle name="Normal 155" xfId="200" xr:uid="{3D25E46A-7DFB-40F5-A835-AB82B71BE466}"/>
    <cellStyle name="Normal 16 2 2" xfId="201" xr:uid="{120FB4B4-2B51-4EDA-8F5A-6ABA6292F512}"/>
    <cellStyle name="Normal 166" xfId="202" xr:uid="{D275A635-E30B-4859-8537-526A6A8458D4}"/>
    <cellStyle name="Normal 167" xfId="203" xr:uid="{F7FA0E25-95AB-4677-8571-98EE4F5C9A8A}"/>
    <cellStyle name="Normal 168" xfId="204" xr:uid="{5AAE4B7E-56F2-4A15-9F2C-86CF2E97DA66}"/>
    <cellStyle name="Normal 169" xfId="205" xr:uid="{9F661786-1C0A-48E9-8BF9-23AEB6A63C96}"/>
    <cellStyle name="Normal 170" xfId="206" xr:uid="{E324804D-681E-4FD6-A06B-468A216F07F3}"/>
    <cellStyle name="Normal 171" xfId="207" xr:uid="{8DD714B7-E001-435F-A50E-5CF7348692E3}"/>
    <cellStyle name="Normal 172" xfId="208" xr:uid="{96635447-A826-42F2-9225-A09B7489AA22}"/>
    <cellStyle name="Normal 173" xfId="209" xr:uid="{BBF5AF7C-2129-4913-B05F-14211E7C2A65}"/>
    <cellStyle name="Normal 174" xfId="210" xr:uid="{D81D817F-8236-4620-9EA9-B49F79066635}"/>
    <cellStyle name="Normal 175" xfId="211" xr:uid="{3CC82668-060A-486C-9F07-6D27E3732401}"/>
    <cellStyle name="Normal 177" xfId="212" xr:uid="{671F4D82-FDDD-445E-9D68-68E59605545D}"/>
    <cellStyle name="Normal 178" xfId="213" xr:uid="{68F9C5EA-D5A6-467B-9678-8BAF245B67C3}"/>
    <cellStyle name="Normal 179" xfId="214" xr:uid="{13648AA3-1BE2-4244-A465-CBE0446B71EB}"/>
    <cellStyle name="Normal 18 2 2" xfId="215" xr:uid="{9D4D12B9-B3B0-46CC-9C3C-4701F9ED28DB}"/>
    <cellStyle name="Normal 180" xfId="216" xr:uid="{E47B420B-F2ED-4175-AF3D-4298E4CC2FA8}"/>
    <cellStyle name="Normal 181" xfId="217" xr:uid="{6FE988D7-8CED-42FE-AF2E-3DE208B40636}"/>
    <cellStyle name="Normal 182" xfId="218" xr:uid="{E0B8AE20-E94C-4C0F-9DE0-49F8CDCB8289}"/>
    <cellStyle name="Normal 183" xfId="219" xr:uid="{76126E6A-E63E-4BE2-9CDF-242090113BC7}"/>
    <cellStyle name="Normal 184" xfId="220" xr:uid="{7D8C6A07-4009-42F3-9DC8-233E0AC1BEA6}"/>
    <cellStyle name="Normal 185" xfId="221" xr:uid="{CBA308A5-E164-4E4E-89BE-CFFDF011B8FF}"/>
    <cellStyle name="Normal 186" xfId="222" xr:uid="{28445E02-EB25-4F77-9FB5-55E821BAC213}"/>
    <cellStyle name="Normal 187" xfId="223" xr:uid="{B8972F80-330C-44BE-A83C-6386E292D1EF}"/>
    <cellStyle name="Normal 188" xfId="224" xr:uid="{876DDD60-05E9-433B-971C-2AEC802102C7}"/>
    <cellStyle name="Normal 190" xfId="225" xr:uid="{021F1783-B556-4DEB-B711-6E9A202C2680}"/>
    <cellStyle name="Normal 191" xfId="226" xr:uid="{32225BC0-586B-4EE3-8A5C-F301F7B84697}"/>
    <cellStyle name="Normal 192" xfId="227" xr:uid="{895FDF85-5F21-43D0-ADB8-7FC9CAF433BE}"/>
    <cellStyle name="Normal 193" xfId="228" xr:uid="{D4E007F4-52BB-4381-9696-006C18F98A5B}"/>
    <cellStyle name="Normal 194" xfId="229" xr:uid="{B7826B0D-CB41-49F3-9668-AF85AEDCBAF1}"/>
    <cellStyle name="Normal 195" xfId="230" xr:uid="{D237CC77-78F8-40BE-8448-18F08425120F}"/>
    <cellStyle name="Normal 196" xfId="231" xr:uid="{441EBFEF-8F7C-4250-B539-5C0A58E70C81}"/>
    <cellStyle name="Normal 197" xfId="232" xr:uid="{4E395B6C-CC11-4435-8A20-9DBCF4CB98FD}"/>
    <cellStyle name="Normal 198" xfId="233" xr:uid="{A137F645-A5A8-45E4-9218-4ED83511D5CB}"/>
    <cellStyle name="Normal 199" xfId="234" xr:uid="{CE93AFDE-F70C-4EA2-A847-932E0E7DC6FC}"/>
    <cellStyle name="Normal 2" xfId="59" xr:uid="{527A4459-FADF-4CD5-9761-5FAA5B693938}"/>
    <cellStyle name="Normal 2 2" xfId="236" xr:uid="{0586C0FF-2594-4CAC-A68F-B1744FB2D169}"/>
    <cellStyle name="Normal 2 2 2" xfId="428" xr:uid="{C4989082-AB53-4CCB-A72F-4B682F3F1F44}"/>
    <cellStyle name="Normal 2 3" xfId="38" xr:uid="{00000000-0005-0000-0000-000026000000}"/>
    <cellStyle name="Normal 2 3 2" xfId="61" xr:uid="{FF6C62ED-17BE-4285-BE46-E0302ACF6C59}"/>
    <cellStyle name="Normal 2 4" xfId="235" xr:uid="{D8D9925B-1280-4D0C-8703-D70C6B6ABD54}"/>
    <cellStyle name="Normal 2 5" xfId="427" xr:uid="{CF940ED6-5912-4E58-A39D-4300D4F651EE}"/>
    <cellStyle name="Normal 200" xfId="237" xr:uid="{01610786-0F3C-4523-BAD9-3D314CFE1E53}"/>
    <cellStyle name="Normal 202" xfId="238" xr:uid="{731A060D-5740-4E7F-AA18-8F00818A497C}"/>
    <cellStyle name="Normal 203" xfId="239" xr:uid="{476C07CA-0AD6-4A05-A3FC-93CD0BAD8958}"/>
    <cellStyle name="Normal 204" xfId="240" xr:uid="{C7046C67-D857-4DA7-ABF1-72641BDCE7B1}"/>
    <cellStyle name="Normal 205" xfId="241" xr:uid="{59499E15-26EC-4641-9BCE-1B4788C8C97C}"/>
    <cellStyle name="Normal 206" xfId="242" xr:uid="{6CF40A59-8FFB-401D-BCFE-E1CD071D18E6}"/>
    <cellStyle name="Normal 208" xfId="243" xr:uid="{0A35F1A1-5BAB-4F93-BAB7-35BCB1F58A25}"/>
    <cellStyle name="Normal 209" xfId="244" xr:uid="{8C2B5E5B-97C3-409A-8DE0-A0AD9D617A06}"/>
    <cellStyle name="Normal 210" xfId="245" xr:uid="{0FCC4075-6453-42F1-A111-E1A0D5CB9CB5}"/>
    <cellStyle name="Normal 211" xfId="246" xr:uid="{A523CF83-5F2D-4418-A0A8-5FDEA20DDD3C}"/>
    <cellStyle name="Normal 212" xfId="247" xr:uid="{3A058AC4-F733-4B05-8D97-03A426D7E243}"/>
    <cellStyle name="Normal 213" xfId="248" xr:uid="{D6B6D061-85F0-4A48-95F6-A668BF1F53D9}"/>
    <cellStyle name="Normal 214" xfId="249" xr:uid="{ACC58506-C1E3-4F7B-95B7-3D51D2943D6B}"/>
    <cellStyle name="Normal 215" xfId="250" xr:uid="{14EFEADE-AAC6-48BA-BAF2-2309ECA2F597}"/>
    <cellStyle name="Normal 216" xfId="251" xr:uid="{C0732450-6A13-442D-8CC3-4CFAD18855B3}"/>
    <cellStyle name="Normal 218" xfId="252" xr:uid="{EB0A3E29-BB51-46E2-8C40-A0353CD0F062}"/>
    <cellStyle name="Normal 219" xfId="253" xr:uid="{ACF31C10-8297-44DA-BD06-B344DCE316D9}"/>
    <cellStyle name="Normal 220" xfId="254" xr:uid="{348185CA-ACBA-4BE9-83FB-8C4FFB18C801}"/>
    <cellStyle name="Normal 221" xfId="255" xr:uid="{44AF61A3-5BE0-4C7B-B46A-7CEAA4ACB96F}"/>
    <cellStyle name="Normal 222" xfId="256" xr:uid="{C0546E76-E049-4A48-AC27-055E3CF71229}"/>
    <cellStyle name="Normal 223" xfId="257" xr:uid="{AA50F255-CF53-4956-B8ED-CFF254B975D7}"/>
    <cellStyle name="Normal 224" xfId="258" xr:uid="{6B54E730-FDA6-4FEC-9F03-2ECE5E2DE1A5}"/>
    <cellStyle name="Normal 225" xfId="259" xr:uid="{EF74DB61-ECE6-4EB1-B6F1-59949E4E83B6}"/>
    <cellStyle name="Normal 226" xfId="260" xr:uid="{CB8D2BEE-51E0-40FB-9E5A-3086532D56B6}"/>
    <cellStyle name="Normal 227" xfId="261" xr:uid="{D7E940B0-C4DC-4FEB-8040-1C16D08B2077}"/>
    <cellStyle name="Normal 228" xfId="262" xr:uid="{168E7AAB-90E3-4309-9104-D69BA70E0B20}"/>
    <cellStyle name="Normal 229" xfId="263" xr:uid="{9668C6C4-0BA1-40A4-9278-1E2717B64A12}"/>
    <cellStyle name="Normal 23" xfId="418" xr:uid="{105A9CBB-DCF7-4FD6-B664-C33C2BD42290}"/>
    <cellStyle name="Normal 23 2" xfId="424" xr:uid="{B84FA6AC-20F2-42B7-80D9-F95B815EFF50}"/>
    <cellStyle name="Normal 23 2 2" xfId="526" xr:uid="{9FE4D030-A4AD-4080-B867-B49A484FF81E}"/>
    <cellStyle name="Normal 23 2 3" xfId="585" xr:uid="{74271F6E-F8E8-4862-BA06-1D66E73A0AAF}"/>
    <cellStyle name="Normal 23 2 4" xfId="641" xr:uid="{A0433445-D831-47D3-8AAF-40C6FCFC64C5}"/>
    <cellStyle name="Normal 23 2 5" xfId="696" xr:uid="{1DA2143C-34AA-4A7D-82ED-64A88CECDD2D}"/>
    <cellStyle name="Normal 23 3" xfId="520" xr:uid="{1E210947-9275-4845-94B4-8AA0D876124F}"/>
    <cellStyle name="Normal 23 4" xfId="579" xr:uid="{3875EBAD-B49C-4B52-874D-4F83567D7B68}"/>
    <cellStyle name="Normal 23 5" xfId="635" xr:uid="{65642E88-C88E-4009-85F9-70AD60B400AA}"/>
    <cellStyle name="Normal 23 6" xfId="690" xr:uid="{9A73871A-5AFC-4E24-943F-A36BEB62CDDC}"/>
    <cellStyle name="Normal 230" xfId="264" xr:uid="{B7F165E7-BA30-4372-AFAE-B321491520E0}"/>
    <cellStyle name="Normal 231" xfId="265" xr:uid="{46E7B62C-88C8-410D-8C91-ED065420B9E8}"/>
    <cellStyle name="Normal 232" xfId="266" xr:uid="{F4B0D1F1-DB97-4760-A070-4A6E2E5CFC96}"/>
    <cellStyle name="Normal 233" xfId="267" xr:uid="{CA1C9918-C444-4A79-BFF1-257237B2C01F}"/>
    <cellStyle name="Normal 234" xfId="268" xr:uid="{30884A45-337C-43EA-8BB6-4C4FC4845016}"/>
    <cellStyle name="Normal 235" xfId="269" xr:uid="{30A2C60F-217B-4C90-B0E7-F3F3272E394E}"/>
    <cellStyle name="Normal 236" xfId="270" xr:uid="{0DB4869C-1C96-4D6F-9BD4-7651477ACFA4}"/>
    <cellStyle name="Normal 238" xfId="271" xr:uid="{B1A3401A-0546-4088-9BFF-3F8161C8F272}"/>
    <cellStyle name="Normal 239" xfId="272" xr:uid="{32CC34C5-0730-458D-8818-34FDAF9E7D70}"/>
    <cellStyle name="Normal 240" xfId="273" xr:uid="{78304429-35E9-49A9-8CBD-91728ADEA649}"/>
    <cellStyle name="Normal 241" xfId="274" xr:uid="{66B6A1F5-97F9-49CF-845C-10034AB08321}"/>
    <cellStyle name="Normal 242" xfId="275" xr:uid="{32E3C04B-C770-4F5F-BF26-B508CDE8DEC2}"/>
    <cellStyle name="Normal 243" xfId="276" xr:uid="{5E3ACF4F-7B19-4CCC-9E60-A18BB5C14D6B}"/>
    <cellStyle name="Normal 244" xfId="277" xr:uid="{5CE4D9FA-85C0-447D-8905-8118D1162007}"/>
    <cellStyle name="Normal 245" xfId="278" xr:uid="{1DC7825E-8ED1-4582-9DCA-7ED6B9808F4F}"/>
    <cellStyle name="Normal 246" xfId="279" xr:uid="{CF32F4F1-AB33-40AF-8E24-057324ABB276}"/>
    <cellStyle name="Normal 247" xfId="280" xr:uid="{C82C6642-8564-493E-A866-442B5A3E0E79}"/>
    <cellStyle name="Normal 248" xfId="281" xr:uid="{DE9F9AE4-BC13-4506-A4CD-4386241937EF}"/>
    <cellStyle name="Normal 249" xfId="282" xr:uid="{16B67573-A9DE-4BD0-87FA-F45E3F6662CC}"/>
    <cellStyle name="Normal 250" xfId="283" xr:uid="{A146EC9F-D63F-4AFE-86FF-D45F0B181F92}"/>
    <cellStyle name="Normal 251" xfId="284" xr:uid="{0BF0E757-1B9F-400D-ACF1-66AD9A769F9C}"/>
    <cellStyle name="Normal 252" xfId="285" xr:uid="{16D5CC87-D9AD-4D51-A516-6F441F16386F}"/>
    <cellStyle name="Normal 254" xfId="286" xr:uid="{F3741C5C-7EEE-4D29-B940-4BD7D0663F36}"/>
    <cellStyle name="Normal 255" xfId="287" xr:uid="{298723A8-20E3-44CD-868E-53F532A34C4D}"/>
    <cellStyle name="Normal 256" xfId="288" xr:uid="{EE22573B-4DC2-412A-A483-0D7A25BD5B48}"/>
    <cellStyle name="Normal 257" xfId="289" xr:uid="{C5BDA841-1DA5-4168-959D-9E291E0DA632}"/>
    <cellStyle name="Normal 258" xfId="290" xr:uid="{B17BAFFC-A7D1-4C8F-B6C1-37AA804BE865}"/>
    <cellStyle name="Normal 259" xfId="291" xr:uid="{FE12DD7C-765E-44BB-AFFF-1542B312683E}"/>
    <cellStyle name="Normal 260" xfId="292" xr:uid="{74C652A3-E879-4E60-B32B-585C071AFB49}"/>
    <cellStyle name="Normal 261" xfId="293" xr:uid="{123FC68C-259F-459F-92F2-17631244606F}"/>
    <cellStyle name="Normal 262" xfId="294" xr:uid="{913E038E-9588-4E22-9B47-FA048949C94D}"/>
    <cellStyle name="Normal 263" xfId="295" xr:uid="{32B40103-1D8E-4C4E-8C1E-91382957C133}"/>
    <cellStyle name="Normal 264" xfId="296" xr:uid="{34758D83-D5F1-4B60-B12A-13095A580593}"/>
    <cellStyle name="Normal 265" xfId="297" xr:uid="{A2BC532E-37FE-45B6-A598-88AE12DA55B2}"/>
    <cellStyle name="Normal 266" xfId="298" xr:uid="{66DB2768-BFBF-4CE6-8FBC-B0D35277D628}"/>
    <cellStyle name="Normal 267" xfId="299" xr:uid="{A4EDB174-4801-4798-8DD0-8D9CA3981977}"/>
    <cellStyle name="Normal 268" xfId="300" xr:uid="{E26885CE-56C2-43D2-85B9-5377B7857A63}"/>
    <cellStyle name="Normal 269" xfId="301" xr:uid="{4EE90CA6-D0AD-468C-AE4A-94C91D8DF745}"/>
    <cellStyle name="Normal 270" xfId="302" xr:uid="{A3338331-45A7-4A02-88ED-DA688FA93480}"/>
    <cellStyle name="Normal 271" xfId="303" xr:uid="{B6181E94-D4C9-4EB2-936A-6D8072ECB8D3}"/>
    <cellStyle name="Normal 272" xfId="304" xr:uid="{2D69EAC4-879A-4E13-B280-D8415D06BC4D}"/>
    <cellStyle name="Normal 273" xfId="305" xr:uid="{12586ABB-5E1F-484D-BC71-B6D88EB2AF5A}"/>
    <cellStyle name="Normal 274" xfId="306" xr:uid="{AD1C6405-09B7-477A-AC6D-0275A1227DAB}"/>
    <cellStyle name="Normal 275" xfId="307" xr:uid="{E2DDD520-AA76-43AC-B3A0-FB3EC2E6C2F8}"/>
    <cellStyle name="Normal 276" xfId="308" xr:uid="{FCE81E18-2EE1-47C3-9A76-55DD9F238D36}"/>
    <cellStyle name="Normal 277" xfId="309" xr:uid="{AF0F3937-4CC1-4851-AF2E-C8DB5DFA9F59}"/>
    <cellStyle name="Normal 278" xfId="310" xr:uid="{04190BE7-CE51-46FE-B8F1-F4E896232974}"/>
    <cellStyle name="Normal 279" xfId="311" xr:uid="{31E2DEDA-A19A-460F-A05A-50B726712AF2}"/>
    <cellStyle name="Normal 280" xfId="312" xr:uid="{E7D41E36-E5FA-4BC3-9BD0-07469C9CF49B}"/>
    <cellStyle name="Normal 281" xfId="313" xr:uid="{F9E2B432-BDA3-4D54-BB43-54D7C680FC0B}"/>
    <cellStyle name="Normal 282" xfId="314" xr:uid="{873A4649-3609-4381-989E-368691DACFA4}"/>
    <cellStyle name="Normal 284" xfId="315" xr:uid="{1FA9FD8B-1874-4002-AB58-8687535E0F51}"/>
    <cellStyle name="Normal 285" xfId="316" xr:uid="{19812659-0379-4FF1-95D8-E8FA7C9A25D4}"/>
    <cellStyle name="Normal 286" xfId="317" xr:uid="{85300965-26BD-4035-9110-10FA073E3765}"/>
    <cellStyle name="Normal 287" xfId="318" xr:uid="{C9443B46-0C76-4677-87AA-1DA4196785AF}"/>
    <cellStyle name="Normal 288" xfId="319" xr:uid="{4B3F9166-782E-4543-B89A-E7722850C8F1}"/>
    <cellStyle name="Normal 289" xfId="320" xr:uid="{786DDC24-B780-4281-9117-F1233300A3C3}"/>
    <cellStyle name="Normal 292" xfId="321" xr:uid="{A15D1805-3E52-4CE0-B15A-4E6134E11911}"/>
    <cellStyle name="Normal 294" xfId="322" xr:uid="{B79D1FC5-E52D-40A6-95BF-87C3DE2DD005}"/>
    <cellStyle name="Normal 296" xfId="323" xr:uid="{383B9640-3591-4AF9-BB1A-5C420E239879}"/>
    <cellStyle name="Normal 298" xfId="324" xr:uid="{F91D7D4F-AE0D-4EDC-8604-8A5C69B4A533}"/>
    <cellStyle name="Normal 299" xfId="325" xr:uid="{95457241-1C0C-4B84-85B7-1E6C253A1A6A}"/>
    <cellStyle name="Normal 3" xfId="63" xr:uid="{6E3CF003-70B8-4468-AC90-8A66F28B4F78}"/>
    <cellStyle name="Normal 3 2" xfId="326" xr:uid="{9E86F4A3-7123-4D48-8F92-4B0F51897ED9}"/>
    <cellStyle name="Normal 3 3" xfId="465" xr:uid="{BB0630E0-6B4E-4347-A584-C550D73C0FD7}"/>
    <cellStyle name="Normal 302" xfId="327" xr:uid="{7EFB6130-9479-4301-9C56-E3C5BF4988E3}"/>
    <cellStyle name="Normal 304" xfId="328" xr:uid="{3EFD18F1-F109-45DA-9E16-2EAA8F04159D}"/>
    <cellStyle name="Normal 306" xfId="329" xr:uid="{FFCCE985-5B64-40A2-8BB4-37033A2DA595}"/>
    <cellStyle name="Normal 308" xfId="330" xr:uid="{459FC155-107E-46AE-91C8-C1D99EA2A748}"/>
    <cellStyle name="Normal 4" xfId="64" xr:uid="{F0DFE826-7DAE-4CA5-9DC0-E0EFBAFE9FFB}"/>
    <cellStyle name="Normal 4 2" xfId="331" xr:uid="{DFACFF86-A33A-4B32-9C46-18D5B5416A2D}"/>
    <cellStyle name="Normal 4 3" xfId="429" xr:uid="{A8A49B36-50D5-4F1E-98AF-0A84EF44AB6A}"/>
    <cellStyle name="Normal 5" xfId="65" xr:uid="{4599DE03-7C15-460D-9146-26FE849A5FEB}"/>
    <cellStyle name="Normal 5 2" xfId="332" xr:uid="{44141F01-028E-4378-B206-F3F4083220AB}"/>
    <cellStyle name="Normal 6" xfId="333" xr:uid="{A9A8959D-DF67-45AE-994C-361F54F7E4E5}"/>
    <cellStyle name="Normal 668" xfId="334" xr:uid="{11600C7A-F80B-468C-A641-F24A36E2653B}"/>
    <cellStyle name="Normal 669" xfId="335" xr:uid="{740B3762-4138-446B-8CC5-9059F32C8BD6}"/>
    <cellStyle name="Normal 670" xfId="336" xr:uid="{D758314F-8957-435B-B166-E4A8C031B6CB}"/>
    <cellStyle name="Normal 671" xfId="337" xr:uid="{5DAC4864-1A44-4BFF-9CCB-71B662131817}"/>
    <cellStyle name="Normal 7" xfId="62" xr:uid="{46CD1790-8F28-4771-BD0C-A30B40F23DA5}"/>
    <cellStyle name="Normal 7 2" xfId="339" xr:uid="{E889360D-84E4-41D1-8D23-6E8D42A5D6B0}"/>
    <cellStyle name="Normal 7 3" xfId="338" xr:uid="{8C7B6251-0907-42F6-A9E0-F8A798C9C179}"/>
    <cellStyle name="Normal 8" xfId="340" xr:uid="{235F863B-FA4A-43CC-879B-C92E23EB9E2F}"/>
    <cellStyle name="Normal 8 2" xfId="341" xr:uid="{E38D9522-B300-42FD-94B2-EA3230239D8F}"/>
    <cellStyle name="Normal 9" xfId="342" xr:uid="{3A543C62-37C9-4D12-8D70-76EE8752AD1C}"/>
    <cellStyle name="Note" xfId="39" xr:uid="{00000000-0005-0000-0000-000028000000}"/>
    <cellStyle name="Note 2" xfId="471" xr:uid="{52E46341-C5B4-4DEB-A73E-BF06442BF483}"/>
    <cellStyle name="Output" xfId="40" xr:uid="{00000000-0005-0000-0000-000029000000}"/>
    <cellStyle name="Percent 2" xfId="343" xr:uid="{DA2DC575-0ED0-4789-952A-73B4FDB3FC65}"/>
    <cellStyle name="Percent 3" xfId="344" xr:uid="{EAB7A393-A648-406A-AC91-107AA77540E7}"/>
    <cellStyle name="Percent 4" xfId="345" xr:uid="{B190D82D-B6CE-4C76-B9D1-CC3ABBC54C0F}"/>
    <cellStyle name="Percent 5" xfId="346" xr:uid="{71438FDE-F45F-44FF-8823-DCF8B0851AAE}"/>
    <cellStyle name="Style 1" xfId="347" xr:uid="{7886E761-E4D5-472A-BDF2-DF5056D567DE}"/>
    <cellStyle name="Style 1 2" xfId="348" xr:uid="{0C8B8B0D-5F93-40A0-B17F-616C61B29657}"/>
    <cellStyle name="Title" xfId="41" xr:uid="{00000000-0005-0000-0000-00002A000000}"/>
    <cellStyle name="Total" xfId="42" xr:uid="{00000000-0005-0000-0000-00002B000000}"/>
    <cellStyle name="Warning Text" xfId="43" xr:uid="{00000000-0005-0000-0000-00002C000000}"/>
    <cellStyle name="一般" xfId="0" builtinId="0"/>
    <cellStyle name="一般 10" xfId="66" xr:uid="{C9312074-23D8-4797-9506-E83C26E8E204}"/>
    <cellStyle name="一般 100" xfId="463" xr:uid="{3A2204EF-86E7-4B6F-997A-131C0FF7931F}"/>
    <cellStyle name="一般 101" xfId="464" xr:uid="{FCE7A947-D387-4A1D-8034-E270EE61E9EA}"/>
    <cellStyle name="一般 11" xfId="69" xr:uid="{DB487FEB-BA5A-41BA-BA21-40E9157566CF}"/>
    <cellStyle name="一般 12" xfId="70" xr:uid="{528DFF05-ACA7-4CF9-A73B-66B407A69C38}"/>
    <cellStyle name="一般 13" xfId="71" xr:uid="{5108FB6B-0151-4F4A-AFE2-B2CBB70BCFA6}"/>
    <cellStyle name="一般 14" xfId="72" xr:uid="{719351B4-F094-4B97-ACF7-6543DF7FDAD3}"/>
    <cellStyle name="一般 15" xfId="73" xr:uid="{FDEC8CC2-4033-4D19-824D-E3DDBA63414D}"/>
    <cellStyle name="一般 16" xfId="74" xr:uid="{56986D21-7B5A-4EF3-9A67-64F7E32C8442}"/>
    <cellStyle name="一般 16 2" xfId="399" xr:uid="{DC09A757-2B69-4781-B4E2-84F0E6EFEE64}"/>
    <cellStyle name="一般 16 2 2" xfId="512" xr:uid="{F4E4BB53-727B-4645-9101-6299532E742D}"/>
    <cellStyle name="一般 16 2 3" xfId="572" xr:uid="{4199BA42-49AF-42CE-8538-D52C49010152}"/>
    <cellStyle name="一般 16 2 4" xfId="627" xr:uid="{1A27AC36-0B6C-41BC-B188-9F71F417D35A}"/>
    <cellStyle name="一般 16 2 5" xfId="682" xr:uid="{13961876-722D-40F8-B623-4A21D41188E8}"/>
    <cellStyle name="一般 16 3" xfId="482" xr:uid="{CEAFFC87-1984-42B1-9338-3FDFB7B32144}"/>
    <cellStyle name="一般 16 4" xfId="542" xr:uid="{E7A3BE78-6B38-4018-ADD7-A0E7957F9193}"/>
    <cellStyle name="一般 16 5" xfId="596" xr:uid="{3133966A-D277-4DF9-8063-F2FDA905F732}"/>
    <cellStyle name="一般 16 6" xfId="652" xr:uid="{CA83F389-5303-4FFB-9ED9-9F659FCAA98C}"/>
    <cellStyle name="一般 17" xfId="79" xr:uid="{ED770E31-4A8D-4F50-9E37-B3263B03E176}"/>
    <cellStyle name="一般 18" xfId="80" xr:uid="{C40A4FF1-FB2C-4703-A6B7-EADAD1A686C5}"/>
    <cellStyle name="一般 19" xfId="81" xr:uid="{93EBA88E-0C77-40CC-8C71-E3AA21C5C3C4}"/>
    <cellStyle name="一般 2" xfId="44" xr:uid="{00000000-0005-0000-0000-00002E000000}"/>
    <cellStyle name="一般 2 2" xfId="349" xr:uid="{593BCBBE-0CBC-473F-A141-9A206E93EED0}"/>
    <cellStyle name="一般 2 3" xfId="472" xr:uid="{3919AEE8-6839-4F6D-89FB-0B78233887A1}"/>
    <cellStyle name="一般 20" xfId="82" xr:uid="{0498ACA1-81DD-46E2-9993-1EE22C1FAFF9}"/>
    <cellStyle name="一般 21" xfId="350" xr:uid="{70A10D1E-B898-4652-9556-44A720E44F4B}"/>
    <cellStyle name="一般 22" xfId="351" xr:uid="{F79ADAAF-A2AC-4148-8F9D-FE3E4F075321}"/>
    <cellStyle name="一般 23" xfId="352" xr:uid="{98698AD8-1CE0-47B1-A4A3-468A25D69794}"/>
    <cellStyle name="一般 23 2" xfId="491" xr:uid="{C8CF333B-6603-4EAB-9959-DDB0E03BD13F}"/>
    <cellStyle name="一般 23 3" xfId="551" xr:uid="{E11BFABC-FA8B-4666-B87A-5FFC54AD044A}"/>
    <cellStyle name="一般 23 4" xfId="606" xr:uid="{E37374C9-E7D2-4450-AD74-3C5C1BB70D5D}"/>
    <cellStyle name="一般 23 5" xfId="661" xr:uid="{35439DDE-5ED6-49A2-B00A-493BD010BBA5}"/>
    <cellStyle name="一般 24" xfId="357" xr:uid="{6B7F9A12-6C98-42C4-B714-E5F745B664D3}"/>
    <cellStyle name="一般 25" xfId="359" xr:uid="{1154D4C6-5487-4CEA-B187-A5E88C5C2DB8}"/>
    <cellStyle name="一般 26" xfId="360" xr:uid="{4584EDD6-39BA-4225-A32D-629AE97FF60D}"/>
    <cellStyle name="一般 27" xfId="361" xr:uid="{7B024216-256D-4667-AAB2-F7D383BB65B5}"/>
    <cellStyle name="一般 28" xfId="364" xr:uid="{4348C13D-F75A-41AA-9F72-FEA1E3EBD386}"/>
    <cellStyle name="一般 29" xfId="363" xr:uid="{8F347EC1-F9D9-45AE-B593-FE2E5B76EEA0}"/>
    <cellStyle name="一般 3" xfId="47" xr:uid="{00000000-0005-0000-0000-00002F000000}"/>
    <cellStyle name="一般 30" xfId="365" xr:uid="{ED4F384C-9D3C-4EAF-9738-CE32E43EBC70}"/>
    <cellStyle name="一般 31" xfId="367" xr:uid="{1838C9FD-D9F7-4366-9B48-2BB39887EC9F}"/>
    <cellStyle name="一般 32" xfId="368" xr:uid="{857899C3-101F-451E-9379-E81FAA58F671}"/>
    <cellStyle name="一般 33" xfId="369" xr:uid="{146C1D74-9B5D-4027-8C46-A27AC22FFBB1}"/>
    <cellStyle name="一般 34" xfId="370" xr:uid="{88A93769-7C2A-4C26-87D2-880C97E8BA16}"/>
    <cellStyle name="一般 35" xfId="371" xr:uid="{01FB8BAE-6DF9-4141-B2CA-35EEB7C8B300}"/>
    <cellStyle name="一般 36" xfId="372" xr:uid="{552B1345-409E-4C1D-81CB-1C34207E5055}"/>
    <cellStyle name="一般 37" xfId="373" xr:uid="{46FE7A5E-CCAE-48C4-9AFE-601BFB4B5899}"/>
    <cellStyle name="一般 37 2" xfId="499" xr:uid="{D8007840-9630-4F09-A511-124F8C770116}"/>
    <cellStyle name="一般 37 3" xfId="559" xr:uid="{B97F4E6D-9FA3-4557-989D-EC177368103E}"/>
    <cellStyle name="一般 37 4" xfId="614" xr:uid="{9B254545-39B3-4372-9C39-25EE5E671B0E}"/>
    <cellStyle name="一般 37 5" xfId="669" xr:uid="{50D3BC70-A8BD-4514-8AF5-AB29BE96131D}"/>
    <cellStyle name="一般 38" xfId="378" xr:uid="{66F4407E-BC50-49DF-9968-CC20FB4943B7}"/>
    <cellStyle name="一般 39" xfId="380" xr:uid="{75B54041-E603-4E7E-B2E6-436D25E8E7F8}"/>
    <cellStyle name="一般 4" xfId="50" xr:uid="{00000000-0005-0000-0000-000030000000}"/>
    <cellStyle name="一般 40" xfId="381" xr:uid="{B872214D-D09C-4838-AB67-0CCA487D35D8}"/>
    <cellStyle name="一般 41" xfId="382" xr:uid="{E1C0240D-63E6-4292-BC38-9BF3FC7C78C1}"/>
    <cellStyle name="一般 42" xfId="383" xr:uid="{1FC88D3D-C60F-4703-8C4C-66FF00DB0CC6}"/>
    <cellStyle name="一般 43" xfId="384" xr:uid="{8ADBBD59-8C69-46E9-AEFB-CA8B0E1FA9C5}"/>
    <cellStyle name="一般 44" xfId="385" xr:uid="{70FAAB6A-BFD2-4B31-A483-0F062E44806A}"/>
    <cellStyle name="一般 45" xfId="387" xr:uid="{E15C47D5-9A79-414A-B243-56956AE2B5A0}"/>
    <cellStyle name="一般 46" xfId="388" xr:uid="{0894E4A4-7127-407A-901A-9E4BD8A583F6}"/>
    <cellStyle name="一般 47" xfId="389" xr:uid="{24F911D2-38B8-4815-A3C2-ADB74443573C}"/>
    <cellStyle name="一般 48" xfId="390" xr:uid="{66DD94A8-89C6-4594-A7B1-1C397233C595}"/>
    <cellStyle name="一般 49" xfId="391" xr:uid="{5C0D79D7-30CD-4DE8-AC28-F070BDD8EB04}"/>
    <cellStyle name="一般 5" xfId="51" xr:uid="{00000000-0005-0000-0000-000031000000}"/>
    <cellStyle name="一般 50" xfId="392" xr:uid="{EAFD9B51-80DB-48CB-89EA-EEA0C7107699}"/>
    <cellStyle name="一般 51" xfId="393" xr:uid="{E40E1D08-1D2E-4F2F-9B36-886A7DB7B447}"/>
    <cellStyle name="一般 51 2" xfId="506" xr:uid="{68504738-E690-411C-A234-AFDFB0655695}"/>
    <cellStyle name="一般 51 3" xfId="566" xr:uid="{B9CF9A96-BDB0-462C-BA4A-68D25971B8F5}"/>
    <cellStyle name="一般 51 4" xfId="621" xr:uid="{05982389-2F59-48C2-AF79-1A380FF6D558}"/>
    <cellStyle name="一般 51 5" xfId="676" xr:uid="{AA0AC08C-C59A-44CF-AD77-828DE9797858}"/>
    <cellStyle name="一般 52" xfId="401" xr:uid="{EB23D217-E160-4BDC-B8C1-4FCC7BE8A9F2}"/>
    <cellStyle name="一般 53" xfId="402" xr:uid="{33FCF207-AF5E-4A4D-AE7F-017154786563}"/>
    <cellStyle name="一般 54" xfId="403" xr:uid="{5FA868FF-1A7A-47A6-913D-1BCEE5DC0088}"/>
    <cellStyle name="一般 55" xfId="404" xr:uid="{C1CF1379-211A-4BEE-A33D-1768DF4A5511}"/>
    <cellStyle name="一般 56" xfId="405" xr:uid="{1F984B69-9D31-4919-8EED-071CA0824D6D}"/>
    <cellStyle name="一般 57" xfId="406" xr:uid="{7D02992C-6214-4071-A3C9-64135D449591}"/>
    <cellStyle name="一般 58" xfId="407" xr:uid="{42B2B748-E937-4E6B-A9BD-A6C2A75BF744}"/>
    <cellStyle name="一般 59" xfId="410" xr:uid="{80B73A23-560A-4166-9B57-770649B2DFA7}"/>
    <cellStyle name="一般 6" xfId="52" xr:uid="{00000000-0005-0000-0000-000032000000}"/>
    <cellStyle name="一般 60" xfId="409" xr:uid="{F527EAE8-3F50-4B71-BA86-536AA8B65A5E}"/>
    <cellStyle name="一般 61" xfId="411" xr:uid="{2F0B23E4-F820-42F0-8D67-82F1928B719B}"/>
    <cellStyle name="一般 62" xfId="412" xr:uid="{A96F42B2-5101-4D3A-9937-E645DF0EFBC7}"/>
    <cellStyle name="一般 63" xfId="413" xr:uid="{1D7C66F9-4237-4BE3-98CB-E19F9DAB65C4}"/>
    <cellStyle name="一般 63 2" xfId="515" xr:uid="{8C31A5DE-0FD2-4D9F-9DB9-CE1351867A16}"/>
    <cellStyle name="一般 63 3" xfId="575" xr:uid="{D1697616-07C3-4C61-A8B6-D28B34A188A2}"/>
    <cellStyle name="一般 63 4" xfId="630" xr:uid="{B0BAEC3D-30E7-406B-BE4F-C565DD082ABC}"/>
    <cellStyle name="一般 63 5" xfId="685" xr:uid="{5DD17CB2-3127-427B-AA5A-FC9FEE86E286}"/>
    <cellStyle name="一般 64" xfId="419" xr:uid="{2D13F402-916A-4544-A855-129E9FB30082}"/>
    <cellStyle name="一般 64 2" xfId="521" xr:uid="{D99E8D8B-7EFF-4743-88E1-EFA51BE2BE36}"/>
    <cellStyle name="一般 64 3" xfId="580" xr:uid="{A9B0AA6E-2E97-41BC-A975-271E568075C6}"/>
    <cellStyle name="一般 64 4" xfId="636" xr:uid="{E290DAFE-CCFC-43E2-9759-09002687D9F9}"/>
    <cellStyle name="一般 64 5" xfId="691" xr:uid="{B167C9DC-30A5-4FF6-BD4F-021D9396E89E}"/>
    <cellStyle name="一般 65" xfId="425" xr:uid="{B44DA44A-DBF1-43B5-A864-52D134D3D30C}"/>
    <cellStyle name="一般 66" xfId="426" xr:uid="{DCCF0A4F-0969-4654-8E66-871D9F1B102A}"/>
    <cellStyle name="一般 67" xfId="431" xr:uid="{6E90F741-7202-4868-83AF-D2808F0505E5}"/>
    <cellStyle name="一般 68" xfId="432" xr:uid="{B338D77B-2B6F-4AE4-BD25-3A3BE02478EE}"/>
    <cellStyle name="一般 69" xfId="433" xr:uid="{B2171F6F-56FF-4880-B9EA-761EB973966D}"/>
    <cellStyle name="一般 7" xfId="53" xr:uid="{7CFD7194-C8E9-4A3F-A978-AECFB2153F1A}"/>
    <cellStyle name="一般 70" xfId="434" xr:uid="{4FAA549A-4E99-4440-91C0-6D430AB6706B}"/>
    <cellStyle name="一般 71" xfId="435" xr:uid="{0C1BC95A-7D54-47B9-81AC-1510AF1EA767}"/>
    <cellStyle name="一般 72" xfId="436" xr:uid="{29DED45D-FED9-4BC6-B027-265C3DAC6581}"/>
    <cellStyle name="一般 73" xfId="437" xr:uid="{3700C76A-5F13-47D5-BA3F-B7444E4340F8}"/>
    <cellStyle name="一般 74" xfId="438" xr:uid="{A2DB4E58-B94B-4107-8F53-FAD4922F02AC}"/>
    <cellStyle name="一般 75" xfId="439" xr:uid="{FD675264-8D7B-4E4E-9B0C-276B658C24BC}"/>
    <cellStyle name="一般 76" xfId="440" xr:uid="{9F8230B3-B9F5-49A2-A9E9-F06064573FF1}"/>
    <cellStyle name="一般 77" xfId="441" xr:uid="{97480B7E-796C-4DC1-A6CB-F8D4FABC0C2E}"/>
    <cellStyle name="一般 78" xfId="442" xr:uid="{EB52ECA0-5236-49FC-B178-AA915B9D0103}"/>
    <cellStyle name="一般 79" xfId="443" xr:uid="{3A8D52AB-8169-48A5-B074-A9577BC71AD7}"/>
    <cellStyle name="一般 8" xfId="56" xr:uid="{CDFA59C7-092A-4223-A2E1-0DDCB7CD80FC}"/>
    <cellStyle name="一般 80" xfId="444" xr:uid="{E9C9DAF0-6DEA-499B-850D-37E28705A133}"/>
    <cellStyle name="一般 81" xfId="445" xr:uid="{7ECED98E-7C92-4B0F-BFA0-5565B474795A}"/>
    <cellStyle name="一般 82" xfId="446" xr:uid="{B13C1D19-CB5C-464A-85F2-12D227AA7632}"/>
    <cellStyle name="一般 83" xfId="447" xr:uid="{F381799B-5586-4695-AF8F-429B8859943D}"/>
    <cellStyle name="一般 84" xfId="448" xr:uid="{17A28C4E-9D49-4D37-86AD-A95B88228F1B}"/>
    <cellStyle name="一般 85" xfId="449" xr:uid="{FB6F05CA-94F8-4D9B-8E26-B5B58D6B6B66}"/>
    <cellStyle name="一般 86" xfId="450" xr:uid="{31BBD005-CC61-4CEF-A511-BD3D2069C7C1}"/>
    <cellStyle name="一般 87" xfId="451" xr:uid="{9E5A9DAF-A56F-4F7F-BB05-CB6D6767FF1D}"/>
    <cellStyle name="一般 88" xfId="452" xr:uid="{F55D2DB0-87F8-4BA9-B584-D40F76D57D8F}"/>
    <cellStyle name="一般 89" xfId="453" xr:uid="{7C58675E-C9E5-4A42-885B-A5F994356446}"/>
    <cellStyle name="一般 9" xfId="57" xr:uid="{00000000-0005-0000-0000-000067000000}"/>
    <cellStyle name="一般 90" xfId="454" xr:uid="{4464052E-D86A-45E4-BBAC-772C04AF6C3A}"/>
    <cellStyle name="一般 91" xfId="455" xr:uid="{84957B75-CE4A-40E4-A988-DD018A8C9936}"/>
    <cellStyle name="一般 92" xfId="456" xr:uid="{CD5C1D4B-51AB-47C3-B12D-FE0947105AE9}"/>
    <cellStyle name="一般 93" xfId="457" xr:uid="{97DF2EEC-6FEA-4F95-AEA8-E6EBFB04E665}"/>
    <cellStyle name="一般 94" xfId="458" xr:uid="{3EB45DA0-72DA-4CD7-B08F-D7C58E6B37F8}"/>
    <cellStyle name="一般 95" xfId="459" xr:uid="{EFCA1909-F70E-481F-A754-B4F14BA334EA}"/>
    <cellStyle name="一般 96" xfId="460" xr:uid="{10858282-D8D1-4195-889A-AEA747D55544}"/>
    <cellStyle name="一般 97" xfId="461" xr:uid="{F575986D-E391-4765-81A8-E7275EEA05BC}"/>
    <cellStyle name="一般 98" xfId="462" xr:uid="{D7D7226E-4E03-4D34-A3E5-2A1DAA5BD5C0}"/>
    <cellStyle name="一般 99" xfId="430" xr:uid="{7322D75E-E370-46AC-B963-C712148D55D9}"/>
    <cellStyle name="千分位" xfId="45" builtinId="3"/>
    <cellStyle name="千分位 10" xfId="366" xr:uid="{02C2CA12-D5C9-49D5-99A2-D2611A13CE5D}"/>
    <cellStyle name="千分位 10 2" xfId="398" xr:uid="{43AA0BEE-A6AE-4C9F-AC7F-B783C1244019}"/>
    <cellStyle name="千分位 10 2 2" xfId="511" xr:uid="{495311EC-0829-41D4-B26A-F6186203789A}"/>
    <cellStyle name="千分位 10 2 3" xfId="571" xr:uid="{B588EB46-00DD-4AC3-8755-8A7E890FF86A}"/>
    <cellStyle name="千分位 10 2 4" xfId="626" xr:uid="{20C81D1B-C3B9-4C82-9873-77A1DDA7E9F2}"/>
    <cellStyle name="千分位 10 2 5" xfId="681" xr:uid="{4DF716D2-8333-4C9A-9BE2-C93DCCE5DDD2}"/>
    <cellStyle name="千分位 10 3" xfId="498" xr:uid="{CDEE7ECE-32C9-4ED4-8970-8D8F0E14F06B}"/>
    <cellStyle name="千分位 10 4" xfId="558" xr:uid="{A302F6D4-3D02-4CED-8C1A-CAD687611267}"/>
    <cellStyle name="千分位 10 5" xfId="613" xr:uid="{616BD72F-CCE9-4661-B05C-8D7D8672D954}"/>
    <cellStyle name="千分位 10 6" xfId="668" xr:uid="{7CC39DB7-FF11-41E8-A6DF-AA7C09E3B6C5}"/>
    <cellStyle name="千分位 11" xfId="374" xr:uid="{47714AE1-4005-4298-9A5C-C4AD8A4D2C1E}"/>
    <cellStyle name="千分位 11 2" xfId="500" xr:uid="{CC579201-4536-48E5-89A0-56CAA5778166}"/>
    <cellStyle name="千分位 11 3" xfId="560" xr:uid="{747606D3-6F57-4DDB-866F-369CC1967C92}"/>
    <cellStyle name="千分位 11 4" xfId="615" xr:uid="{EDB66A67-496B-43D4-9BCD-867C779512D6}"/>
    <cellStyle name="千分位 11 5" xfId="670" xr:uid="{0D339099-BE7B-42D5-9E0D-19FA37607D57}"/>
    <cellStyle name="千分位 12" xfId="379" xr:uid="{CFDFD54C-0EC3-4150-94E4-20BCE8AB3C2A}"/>
    <cellStyle name="千分位 12 2" xfId="504" xr:uid="{CF94856C-5574-41DF-9E2A-102B446570BC}"/>
    <cellStyle name="千分位 12 3" xfId="564" xr:uid="{E7A48160-2F76-4DE1-95B3-5EF59BFC60E6}"/>
    <cellStyle name="千分位 12 4" xfId="619" xr:uid="{425F699F-C59F-42CE-9373-894B409216B8}"/>
    <cellStyle name="千分位 12 5" xfId="674" xr:uid="{AF0667C2-8EEC-4FE4-ABB9-0C40C78E5567}"/>
    <cellStyle name="千分位 13" xfId="386" xr:uid="{566605B0-8F1D-4282-9006-7902610A40F4}"/>
    <cellStyle name="千分位 13 2" xfId="505" xr:uid="{1455D503-37C3-4AF9-9550-0581C6166834}"/>
    <cellStyle name="千分位 13 3" xfId="565" xr:uid="{7A011320-4C9B-434B-93CF-27EA9B8A75D5}"/>
    <cellStyle name="千分位 13 4" xfId="620" xr:uid="{21563128-BBDC-4663-818D-21647F08EDF1}"/>
    <cellStyle name="千分位 13 5" xfId="675" xr:uid="{36FAF232-FAE0-4CD5-85CD-03546ED4A130}"/>
    <cellStyle name="千分位 14" xfId="394" xr:uid="{2D9665A4-E902-438D-8AC4-07B05F2F4E5D}"/>
    <cellStyle name="千分位 14 2" xfId="507" xr:uid="{0E09294F-36B4-413D-BB2C-B089557F17CF}"/>
    <cellStyle name="千分位 14 3" xfId="567" xr:uid="{90571D44-60F0-4EB0-8236-13127D89CD58}"/>
    <cellStyle name="千分位 14 4" xfId="622" xr:uid="{9559D513-3C3B-4CB8-BAF9-78CF2D712FEA}"/>
    <cellStyle name="千分位 14 5" xfId="677" xr:uid="{77192C44-C4FE-411E-B338-63C5F1CD1FC6}"/>
    <cellStyle name="千分位 15" xfId="408" xr:uid="{57D5A09C-B2A7-436D-B2B8-77B7AFD1E035}"/>
    <cellStyle name="千分位 15 2" xfId="514" xr:uid="{1D774A1C-CD51-4D59-9987-97C4162EB352}"/>
    <cellStyle name="千分位 15 3" xfId="574" xr:uid="{B027674C-22BC-462B-9DC0-04DF64314FB2}"/>
    <cellStyle name="千分位 15 4" xfId="629" xr:uid="{DC9F55E9-E478-4007-B5C9-CF003059D26D}"/>
    <cellStyle name="千分位 15 5" xfId="684" xr:uid="{853C37D5-20DE-4C86-A29A-B54E812463D0}"/>
    <cellStyle name="千分位 16" xfId="414" xr:uid="{B465B04C-8D52-4299-9396-23547C47EAF0}"/>
    <cellStyle name="千分位 16 2" xfId="467" xr:uid="{720F33F2-3659-4A65-A387-04C836F997DA}"/>
    <cellStyle name="千分位 16 3" xfId="516" xr:uid="{1B618FE3-92EF-46E8-ABBE-151BD3B835AC}"/>
    <cellStyle name="千分位 16 4" xfId="528" xr:uid="{0DBDFE1E-6840-44D7-82C5-75A7FB98FD34}"/>
    <cellStyle name="千分位 16 5" xfId="531" xr:uid="{A786C76E-0B58-40AD-861F-F9B5ADE8172F}"/>
    <cellStyle name="千分位 16 6" xfId="631" xr:uid="{08668323-E983-4482-A94F-912B94E662A7}"/>
    <cellStyle name="千分位 16 7" xfId="686" xr:uid="{BCCBAF67-189F-459F-912B-9015CE6FBB24}"/>
    <cellStyle name="千分位 17" xfId="420" xr:uid="{B3DBF543-B56C-44C9-A481-AED1C5272593}"/>
    <cellStyle name="千分位 17 2" xfId="522" xr:uid="{EFCFC2D6-6CB1-4164-843A-63A30B159203}"/>
    <cellStyle name="千分位 17 3" xfId="581" xr:uid="{1705B384-3C95-4350-B32F-26358424A0A2}"/>
    <cellStyle name="千分位 17 4" xfId="637" xr:uid="{8AB7D8E7-F1C2-4BE5-BBE7-18B754DFCD80}"/>
    <cellStyle name="千分位 17 5" xfId="692" xr:uid="{5FE71653-8A63-4D96-9359-F1AC645FA6DE}"/>
    <cellStyle name="千分位 18" xfId="473" xr:uid="{58319EE1-87EC-4ACC-9DA4-B8AB3D18D9BA}"/>
    <cellStyle name="千分位 19" xfId="534" xr:uid="{4266617E-6A53-4016-8FF6-C02BB2CD4814}"/>
    <cellStyle name="千分位 2" xfId="46" xr:uid="{00000000-0005-0000-0000-000034000000}"/>
    <cellStyle name="千分位 2 2" xfId="474" xr:uid="{5D2807E6-107B-4510-A383-3643D25790C5}"/>
    <cellStyle name="千分位 2 3" xfId="535" xr:uid="{1BBB69D4-B52F-4167-A42C-8DA66BCF770B}"/>
    <cellStyle name="千分位 2 4" xfId="588" xr:uid="{49B60024-0DA5-412E-94C5-1E256BBCFEE2}"/>
    <cellStyle name="千分位 2 5" xfId="644" xr:uid="{2B5F6F02-BAB4-4B73-811A-4721227C0A61}"/>
    <cellStyle name="千分位 20" xfId="587" xr:uid="{91A04021-6F44-4F35-9CD7-9156491464AA}"/>
    <cellStyle name="千分位 21" xfId="643" xr:uid="{5489FE65-8D21-4692-9668-0525E3D745E0}"/>
    <cellStyle name="千分位 3" xfId="48" xr:uid="{00000000-0005-0000-0000-000035000000}"/>
    <cellStyle name="千分位 3 10" xfId="529" xr:uid="{F5D5F09D-1DA3-4DFB-AB1D-90054BE59A74}"/>
    <cellStyle name="千分位 3 11" xfId="532" xr:uid="{DB0D5037-2EB4-40AE-AD6E-7AA4AD7DCECD}"/>
    <cellStyle name="千分位 3 12" xfId="589" xr:uid="{ED613598-1563-46DD-B567-5C8D8262E21A}"/>
    <cellStyle name="千分位 3 13" xfId="645" xr:uid="{EF28E37F-BB08-47E7-A837-27D51D3224D4}"/>
    <cellStyle name="千分位 3 2" xfId="76" xr:uid="{AA71B87E-04BB-431B-B2A4-DD08930FC489}"/>
    <cellStyle name="千分位 3 2 2" xfId="484" xr:uid="{13763F87-F91D-48DC-8C4F-AC02E9D4E47A}"/>
    <cellStyle name="千分位 3 2 3" xfId="544" xr:uid="{73F629A5-10CD-49E0-BB04-DB3B80CE8392}"/>
    <cellStyle name="千分位 3 2 4" xfId="598" xr:uid="{D805834F-9FE8-4E04-A26A-4697725853CA}"/>
    <cellStyle name="千分位 3 2 5" xfId="654" xr:uid="{674C212F-2E24-4C27-B7BC-B897945ABDA3}"/>
    <cellStyle name="千分位 3 3" xfId="354" xr:uid="{F26F2A63-FF90-412F-B3C0-69A7DF14E834}"/>
    <cellStyle name="千分位 3 3 2" xfId="493" xr:uid="{2B4D7EB9-188D-435E-98A1-D977EEF98DA1}"/>
    <cellStyle name="千分位 3 3 3" xfId="553" xr:uid="{FB2B8EC1-8608-4FB7-A1CD-DFC6BA2B387B}"/>
    <cellStyle name="千分位 3 3 4" xfId="608" xr:uid="{DC6C2396-06D4-4614-B60F-C37EE299830E}"/>
    <cellStyle name="千分位 3 3 5" xfId="663" xr:uid="{A21EC970-EE82-4E37-A003-FE77886F0B91}"/>
    <cellStyle name="千分位 3 4" xfId="375" xr:uid="{BA1934DC-4FCF-4613-83C7-9D79D300B482}"/>
    <cellStyle name="千分位 3 4 2" xfId="501" xr:uid="{2F95FB27-9760-4B88-A50B-AF5B80378938}"/>
    <cellStyle name="千分位 3 4 3" xfId="561" xr:uid="{0DA67A01-77B3-46AF-A799-81227A5C5D98}"/>
    <cellStyle name="千分位 3 4 4" xfId="616" xr:uid="{EF7A010C-F2A1-48FB-8C4F-3B6C0947FC87}"/>
    <cellStyle name="千分位 3 4 5" xfId="671" xr:uid="{690B59CC-900C-4F2D-8CD6-0F03E37BCFC7}"/>
    <cellStyle name="千分位 3 5" xfId="395" xr:uid="{BDD8108E-0FD5-4700-A0AE-2F26F845F7BE}"/>
    <cellStyle name="千分位 3 5 2" xfId="508" xr:uid="{0CF75680-64A2-48B1-8171-EE7C52B45259}"/>
    <cellStyle name="千分位 3 5 3" xfId="568" xr:uid="{CD0D2CAA-53F9-4769-8335-403D33041061}"/>
    <cellStyle name="千分位 3 5 4" xfId="623" xr:uid="{46F4D001-EFA0-4EE3-947C-50CC3D8F2A77}"/>
    <cellStyle name="千分位 3 5 5" xfId="678" xr:uid="{E7FFD96B-D70E-427B-99E0-BC3C03824914}"/>
    <cellStyle name="千分位 3 6" xfId="415" xr:uid="{84946834-7CA3-4876-9BF7-D3300263C456}"/>
    <cellStyle name="千分位 3 6 2" xfId="517" xr:uid="{530FD999-1945-44C6-B4DF-7348E7C86656}"/>
    <cellStyle name="千分位 3 6 3" xfId="576" xr:uid="{67F1393D-37C7-480B-B392-A1E441791B76}"/>
    <cellStyle name="千分位 3 6 4" xfId="632" xr:uid="{6B6FB20E-43BE-436F-86AD-619BCE3278E7}"/>
    <cellStyle name="千分位 3 6 5" xfId="687" xr:uid="{1E28C926-C2C4-4B3B-871D-D4C3284EFCA5}"/>
    <cellStyle name="千分位 3 7" xfId="421" xr:uid="{DBC99F27-AA45-4063-930C-78B6CF27CD84}"/>
    <cellStyle name="千分位 3 7 2" xfId="523" xr:uid="{8B827B36-E726-4E72-86CA-DF5FFAF99E9F}"/>
    <cellStyle name="千分位 3 7 3" xfId="582" xr:uid="{7A0A0882-711B-4EA9-937B-FE550F3EF910}"/>
    <cellStyle name="千分位 3 7 4" xfId="638" xr:uid="{2D530000-0C4A-4F8D-A2A0-AFE3CC82472B}"/>
    <cellStyle name="千分位 3 7 5" xfId="693" xr:uid="{32DBD3FA-8EAF-4113-893E-E86CC6FDDC36}"/>
    <cellStyle name="千分位 3 8" xfId="468" xr:uid="{C2554FED-5D52-469F-A686-547809150EE6}"/>
    <cellStyle name="千分位 3 9" xfId="475" xr:uid="{ED7DEDEE-30B8-44B3-891E-FBE71EE2648F}"/>
    <cellStyle name="千分位 4" xfId="54" xr:uid="{D45410D0-FA61-42F5-A022-94330D87E7E6}"/>
    <cellStyle name="千分位 4 2" xfId="477" xr:uid="{71CD7BB1-069B-4B28-A73A-D72168DA088F}"/>
    <cellStyle name="千分位 4 3" xfId="537" xr:uid="{ED0AA74B-E2EA-45E9-8923-0384B8EF10A2}"/>
    <cellStyle name="千分位 4 4" xfId="591" xr:uid="{C9961EC9-6DF6-41F9-9278-BD9EBA5E37C8}"/>
    <cellStyle name="千分位 4 5" xfId="647" xr:uid="{351F5988-2DAC-4A2F-BC3E-6BE620FD9DD3}"/>
    <cellStyle name="千分位 5" xfId="67" xr:uid="{43506059-F8BB-410E-84DC-72CEE54BDDBE}"/>
    <cellStyle name="千分位 5 10" xfId="594" xr:uid="{F1064146-9DF3-4621-BB8C-6247DF5C71A8}"/>
    <cellStyle name="千分位 5 11" xfId="650" xr:uid="{6AC91A60-EE8F-4A4C-B802-C10573B055D4}"/>
    <cellStyle name="千分位 5 2" xfId="77" xr:uid="{FA8A7D7F-2AFD-4B6E-8CEA-4D5E44B4CF84}"/>
    <cellStyle name="千分位 5 2 2" xfId="485" xr:uid="{C39D002D-1251-438C-A9BA-96FD582FE9A9}"/>
    <cellStyle name="千分位 5 2 3" xfId="545" xr:uid="{F67C6221-8CE0-4A94-AC1E-4F4A984A7500}"/>
    <cellStyle name="千分位 5 2 4" xfId="599" xr:uid="{F1AFBA0F-ADC3-454D-954F-54ED0994267A}"/>
    <cellStyle name="千分位 5 2 5" xfId="655" xr:uid="{E45098D9-EB84-4B32-A693-CA73EF6F003B}"/>
    <cellStyle name="千分位 5 3" xfId="355" xr:uid="{8D66165A-144C-4A2A-9786-BCCC1CF220C5}"/>
    <cellStyle name="千分位 5 3 2" xfId="494" xr:uid="{C5A101B2-D83E-4ACA-A2C6-07A64E1AECDF}"/>
    <cellStyle name="千分位 5 3 3" xfId="554" xr:uid="{520477F1-423A-4320-AAAD-BCB2BAD7625C}"/>
    <cellStyle name="千分位 5 3 4" xfId="609" xr:uid="{4EB3782C-9D8D-4578-81AB-024F71C76B54}"/>
    <cellStyle name="千分位 5 3 5" xfId="664" xr:uid="{08E03F64-27A3-4BC0-B2E4-F2EF36A9B166}"/>
    <cellStyle name="千分位 5 4" xfId="376" xr:uid="{3BDF18A6-8A64-4F06-B2E1-331E54B9EEE8}"/>
    <cellStyle name="千分位 5 4 2" xfId="502" xr:uid="{46A6485E-DD8B-4AAB-91EB-1BC0E5D6B111}"/>
    <cellStyle name="千分位 5 4 3" xfId="562" xr:uid="{61327BD3-7E24-4FAA-9714-092F02401715}"/>
    <cellStyle name="千分位 5 4 4" xfId="617" xr:uid="{3190646C-86B4-41D2-9280-365FCA9C477D}"/>
    <cellStyle name="千分位 5 4 5" xfId="672" xr:uid="{569B8C8D-1CF6-4589-AAD4-574E6BB3E1A1}"/>
    <cellStyle name="千分位 5 5" xfId="396" xr:uid="{0810B4E4-26C6-49C2-88C3-A1CD3B7E6A3C}"/>
    <cellStyle name="千分位 5 5 2" xfId="509" xr:uid="{4093B3E1-8F5B-46B9-8AC3-84A2D6CF94DD}"/>
    <cellStyle name="千分位 5 5 3" xfId="569" xr:uid="{A1EB75CE-B1C5-4833-9172-D7DC1B9D61FE}"/>
    <cellStyle name="千分位 5 5 4" xfId="624" xr:uid="{90BAFAD5-9E54-473E-966E-5F859A6369DA}"/>
    <cellStyle name="千分位 5 5 5" xfId="679" xr:uid="{EA30DC26-B280-43BC-ADFA-A7EC823CEBE4}"/>
    <cellStyle name="千分位 5 6" xfId="416" xr:uid="{B103DA9E-A81A-4ED7-AC8E-87167F9974A2}"/>
    <cellStyle name="千分位 5 6 2" xfId="518" xr:uid="{C24D6EBB-F55F-420F-89CC-4279662BE139}"/>
    <cellStyle name="千分位 5 6 3" xfId="577" xr:uid="{92B39151-E3E5-47BA-BEE1-0F8792EF3AF0}"/>
    <cellStyle name="千分位 5 6 4" xfId="633" xr:uid="{9FC3841F-8745-4ED2-8689-479A6DE2FF0C}"/>
    <cellStyle name="千分位 5 6 5" xfId="688" xr:uid="{EF9DC2A2-AB9B-4276-9D48-991AC25CFEB8}"/>
    <cellStyle name="千分位 5 7" xfId="422" xr:uid="{806BAF4A-632E-4BD8-BAB9-7350A9AEAF28}"/>
    <cellStyle name="千分位 5 7 2" xfId="524" xr:uid="{29127F0A-3E5A-49A9-8D20-886A43A64D87}"/>
    <cellStyle name="千分位 5 7 3" xfId="583" xr:uid="{39559415-D0CB-4F23-B821-CB418082558F}"/>
    <cellStyle name="千分位 5 7 4" xfId="639" xr:uid="{DF819CA0-EDAE-4DC6-9200-9CA1479D509C}"/>
    <cellStyle name="千分位 5 7 5" xfId="694" xr:uid="{CE2F4810-4552-4DD0-B76D-2771ABEB5BF5}"/>
    <cellStyle name="千分位 5 8" xfId="480" xr:uid="{7FD2BC1B-E813-440E-AF2B-D2F296BF9255}"/>
    <cellStyle name="千分位 5 9" xfId="540" xr:uid="{1BD59BD8-43FD-4BE7-AF44-77BCA94B6DB5}"/>
    <cellStyle name="千分位 6" xfId="75" xr:uid="{E08AE879-46DD-48B6-87B0-32703591F2FE}"/>
    <cellStyle name="千分位 6 2" xfId="397" xr:uid="{F15C9D10-A493-4E4D-80B7-A40018CEDB7C}"/>
    <cellStyle name="千分位 6 2 2" xfId="510" xr:uid="{5DC6DC8D-69E1-434D-83B3-31BDA39DD5CA}"/>
    <cellStyle name="千分位 6 2 3" xfId="570" xr:uid="{2C1DEA28-4D48-49AA-B29C-DE7164266718}"/>
    <cellStyle name="千分位 6 2 4" xfId="625" xr:uid="{DA356BDA-22D8-4A14-B3B1-CD688EEC38F8}"/>
    <cellStyle name="千分位 6 2 5" xfId="680" xr:uid="{C0D4C037-23D6-4087-B732-835497C3664F}"/>
    <cellStyle name="千分位 6 3" xfId="483" xr:uid="{1A34CF2F-2117-46A5-8AC4-D0F20DDE49E8}"/>
    <cellStyle name="千分位 6 4" xfId="543" xr:uid="{9DCF4BB8-EFB3-42FC-AE60-5734BD4FE663}"/>
    <cellStyle name="千分位 6 5" xfId="597" xr:uid="{1D623572-79BE-4B02-B3AF-3F76EBA544B7}"/>
    <cellStyle name="千分位 6 6" xfId="653" xr:uid="{7A46F79A-58FD-403D-B446-DC284378B6D7}"/>
    <cellStyle name="千分位 7" xfId="353" xr:uid="{E0EE9035-113A-409E-AFDD-756BE70F333D}"/>
    <cellStyle name="千分位 7 2" xfId="492" xr:uid="{FD8EE4AB-9C15-4783-A2E7-65099F173C67}"/>
    <cellStyle name="千分位 7 3" xfId="552" xr:uid="{3710AFEF-D6C0-44E1-825B-490DFEABB10C}"/>
    <cellStyle name="千分位 7 4" xfId="607" xr:uid="{0C7D8AD0-3CC2-40A0-B862-7917D9E7EF9F}"/>
    <cellStyle name="千分位 7 5" xfId="662" xr:uid="{78704A02-0D11-413F-80ED-77745ED3588E}"/>
    <cellStyle name="千分位 8" xfId="358" xr:uid="{48EF12BF-8BCC-49C3-AE4A-EBC9AF4EF919}"/>
    <cellStyle name="千分位 8 2" xfId="496" xr:uid="{0AE7DF9A-8DF1-4835-A6D1-F9D2F536F41C}"/>
    <cellStyle name="千分位 8 3" xfId="556" xr:uid="{50FEC801-FEE5-42CD-ABAB-604086D8AF85}"/>
    <cellStyle name="千分位 8 4" xfId="611" xr:uid="{BB05D353-8BCE-4FC6-B3D7-1463BBC3814C}"/>
    <cellStyle name="千分位 8 5" xfId="666" xr:uid="{365547A3-5044-410A-9606-6C28A84D5F22}"/>
    <cellStyle name="千分位 9" xfId="362" xr:uid="{F3B5A223-199C-408D-A9AA-1398AC76BFB5}"/>
    <cellStyle name="千分位 9 2" xfId="497" xr:uid="{8F9DB989-6B7B-4B07-8F79-F6324CB0D336}"/>
    <cellStyle name="千分位 9 3" xfId="557" xr:uid="{3B42ACCA-96E4-48A5-A708-73533A89CB41}"/>
    <cellStyle name="千分位 9 4" xfId="612" xr:uid="{B178B587-F88E-43AA-A049-B98E12590DBE}"/>
    <cellStyle name="千分位 9 5" xfId="667" xr:uid="{4CEF9BA6-E5C7-4462-82CD-13FA3802794B}"/>
    <cellStyle name="百分比 2" xfId="58" xr:uid="{00000000-0005-0000-0000-000068000000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L58"/>
  <sheetViews>
    <sheetView topLeftCell="A31" zoomScale="41" zoomScaleNormal="41" workbookViewId="0">
      <pane xSplit="1" topLeftCell="B1" activePane="topRight" state="frozen"/>
      <selection pane="topRight" activeCell="F10" sqref="F10"/>
    </sheetView>
  </sheetViews>
  <sheetFormatPr defaultColWidth="13.453125" defaultRowHeight="17" outlineLevelCol="1" x14ac:dyDescent="0.4"/>
  <cols>
    <col min="1" max="1" width="29.26953125" style="5" customWidth="1"/>
    <col min="2" max="2" width="19.453125" style="5" customWidth="1"/>
    <col min="3" max="12" width="14.1796875" style="5" customWidth="1"/>
    <col min="13" max="14" width="13.453125" style="5" outlineLevel="1"/>
    <col min="15" max="17" width="14.1796875" style="5" customWidth="1"/>
    <col min="18" max="20" width="13.453125" style="5" outlineLevel="1"/>
    <col min="21" max="23" width="14.1796875" style="5" customWidth="1"/>
    <col min="24" max="26" width="13.453125" style="5" outlineLevel="1"/>
    <col min="27" max="29" width="14.1796875" style="5" customWidth="1"/>
    <col min="30" max="30" width="14.36328125" style="5" customWidth="1" outlineLevel="1"/>
    <col min="31" max="32" width="13.453125" style="5" outlineLevel="1"/>
    <col min="33" max="35" width="14.1796875" style="5" customWidth="1"/>
    <col min="36" max="38" width="13.453125" style="5" outlineLevel="1"/>
    <col min="39" max="16384" width="13.453125" style="5"/>
  </cols>
  <sheetData>
    <row r="1" spans="1:38" ht="19.5" x14ac:dyDescent="0.45">
      <c r="A1" s="4" t="s">
        <v>49</v>
      </c>
    </row>
    <row r="2" spans="1:38" x14ac:dyDescent="0.4">
      <c r="A2" s="7" t="s">
        <v>36</v>
      </c>
    </row>
    <row r="3" spans="1:38" x14ac:dyDescent="0.4">
      <c r="A3" s="8" t="s">
        <v>5</v>
      </c>
    </row>
    <row r="4" spans="1:38" s="9" customFormat="1" ht="23.4" customHeight="1" x14ac:dyDescent="0.4">
      <c r="A4" s="36" t="s">
        <v>0</v>
      </c>
      <c r="B4" s="37"/>
      <c r="C4" s="1" t="s">
        <v>50</v>
      </c>
      <c r="D4" s="1" t="s">
        <v>50</v>
      </c>
      <c r="E4" s="1" t="s">
        <v>51</v>
      </c>
      <c r="F4" s="28" t="s">
        <v>52</v>
      </c>
      <c r="G4" s="28" t="s">
        <v>52</v>
      </c>
      <c r="H4" s="28" t="s">
        <v>53</v>
      </c>
      <c r="I4" s="1" t="s">
        <v>54</v>
      </c>
      <c r="J4" s="1" t="s">
        <v>54</v>
      </c>
      <c r="K4" s="1" t="s">
        <v>55</v>
      </c>
      <c r="L4" s="28" t="s">
        <v>56</v>
      </c>
      <c r="M4" s="28" t="s">
        <v>56</v>
      </c>
      <c r="N4" s="28" t="s">
        <v>56</v>
      </c>
      <c r="O4" s="1" t="s">
        <v>57</v>
      </c>
      <c r="P4" s="1" t="s">
        <v>57</v>
      </c>
      <c r="Q4" s="1" t="s">
        <v>57</v>
      </c>
      <c r="R4" s="28" t="s">
        <v>58</v>
      </c>
      <c r="S4" s="28" t="s">
        <v>58</v>
      </c>
      <c r="T4" s="28" t="s">
        <v>58</v>
      </c>
      <c r="U4" s="1" t="s">
        <v>59</v>
      </c>
      <c r="V4" s="1" t="s">
        <v>59</v>
      </c>
      <c r="W4" s="1" t="s">
        <v>59</v>
      </c>
      <c r="X4" s="28" t="s">
        <v>60</v>
      </c>
      <c r="Y4" s="28" t="s">
        <v>60</v>
      </c>
      <c r="Z4" s="28" t="s">
        <v>60</v>
      </c>
      <c r="AA4" s="1" t="s">
        <v>61</v>
      </c>
      <c r="AB4" s="1" t="s">
        <v>61</v>
      </c>
      <c r="AC4" s="1" t="s">
        <v>62</v>
      </c>
      <c r="AD4" s="28" t="s">
        <v>63</v>
      </c>
      <c r="AE4" s="28" t="s">
        <v>63</v>
      </c>
      <c r="AF4" s="28" t="s">
        <v>63</v>
      </c>
      <c r="AG4" s="1" t="s">
        <v>64</v>
      </c>
      <c r="AH4" s="1" t="s">
        <v>64</v>
      </c>
      <c r="AI4" s="1" t="s">
        <v>64</v>
      </c>
      <c r="AJ4" s="28" t="s">
        <v>65</v>
      </c>
      <c r="AK4" s="28" t="s">
        <v>65</v>
      </c>
      <c r="AL4" s="28" t="s">
        <v>65</v>
      </c>
    </row>
    <row r="5" spans="1:38" s="10" customFormat="1" ht="37.25" customHeight="1" x14ac:dyDescent="0.4">
      <c r="A5" s="37"/>
      <c r="B5" s="37"/>
      <c r="C5" s="2" t="s">
        <v>39</v>
      </c>
      <c r="D5" s="2" t="s">
        <v>37</v>
      </c>
      <c r="E5" s="2" t="s">
        <v>44</v>
      </c>
      <c r="F5" s="29" t="s">
        <v>39</v>
      </c>
      <c r="G5" s="29" t="s">
        <v>37</v>
      </c>
      <c r="H5" s="29" t="s">
        <v>44</v>
      </c>
      <c r="I5" s="2" t="s">
        <v>39</v>
      </c>
      <c r="J5" s="2" t="s">
        <v>37</v>
      </c>
      <c r="K5" s="2" t="s">
        <v>44</v>
      </c>
      <c r="L5" s="29" t="s">
        <v>39</v>
      </c>
      <c r="M5" s="29" t="s">
        <v>37</v>
      </c>
      <c r="N5" s="29" t="s">
        <v>44</v>
      </c>
      <c r="O5" s="2" t="s">
        <v>39</v>
      </c>
      <c r="P5" s="2" t="s">
        <v>37</v>
      </c>
      <c r="Q5" s="2" t="s">
        <v>44</v>
      </c>
      <c r="R5" s="29" t="s">
        <v>39</v>
      </c>
      <c r="S5" s="29" t="s">
        <v>37</v>
      </c>
      <c r="T5" s="29" t="s">
        <v>44</v>
      </c>
      <c r="U5" s="2" t="s">
        <v>39</v>
      </c>
      <c r="V5" s="2" t="s">
        <v>37</v>
      </c>
      <c r="W5" s="2" t="s">
        <v>44</v>
      </c>
      <c r="X5" s="29" t="s">
        <v>39</v>
      </c>
      <c r="Y5" s="29" t="s">
        <v>37</v>
      </c>
      <c r="Z5" s="29" t="s">
        <v>44</v>
      </c>
      <c r="AA5" s="2" t="s">
        <v>39</v>
      </c>
      <c r="AB5" s="2" t="s">
        <v>37</v>
      </c>
      <c r="AC5" s="2" t="s">
        <v>44</v>
      </c>
      <c r="AD5" s="29" t="s">
        <v>39</v>
      </c>
      <c r="AE5" s="29" t="s">
        <v>37</v>
      </c>
      <c r="AF5" s="29" t="s">
        <v>44</v>
      </c>
      <c r="AG5" s="2" t="s">
        <v>39</v>
      </c>
      <c r="AH5" s="2" t="s">
        <v>37</v>
      </c>
      <c r="AI5" s="2" t="s">
        <v>44</v>
      </c>
      <c r="AJ5" s="29" t="s">
        <v>39</v>
      </c>
      <c r="AK5" s="29" t="s">
        <v>37</v>
      </c>
      <c r="AL5" s="29" t="s">
        <v>44</v>
      </c>
    </row>
    <row r="6" spans="1:38" s="6" customFormat="1" ht="16.399999999999999" customHeight="1" x14ac:dyDescent="0.4">
      <c r="A6" s="34" t="s">
        <v>6</v>
      </c>
      <c r="B6" s="35"/>
      <c r="C6" s="11">
        <v>346807</v>
      </c>
      <c r="D6" s="11">
        <v>1084108</v>
      </c>
      <c r="E6" s="11">
        <v>1231264.18</v>
      </c>
      <c r="F6" s="11">
        <v>344044</v>
      </c>
      <c r="G6" s="11">
        <v>1104804</v>
      </c>
      <c r="H6" s="11">
        <v>1225803.682</v>
      </c>
      <c r="I6" s="11">
        <v>308343</v>
      </c>
      <c r="J6" s="11">
        <v>1132363</v>
      </c>
      <c r="K6" s="11">
        <v>1225803.682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6" customFormat="1" ht="16.399999999999999" customHeight="1" x14ac:dyDescent="0.4">
      <c r="A7" s="34" t="s">
        <v>7</v>
      </c>
      <c r="B7" s="35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6" customFormat="1" ht="16.399999999999999" customHeight="1" x14ac:dyDescent="0.4">
      <c r="A8" s="34" t="s">
        <v>8</v>
      </c>
      <c r="B8" s="35"/>
      <c r="C8" s="11">
        <v>9655</v>
      </c>
      <c r="D8" s="11">
        <v>37541</v>
      </c>
      <c r="E8" s="11">
        <v>22922.156999999999</v>
      </c>
      <c r="F8" s="11">
        <v>9285</v>
      </c>
      <c r="G8" s="11">
        <v>36735</v>
      </c>
      <c r="H8" s="11">
        <v>21438.163</v>
      </c>
      <c r="I8" s="11">
        <v>8948</v>
      </c>
      <c r="J8" s="11">
        <v>35929</v>
      </c>
      <c r="K8" s="11">
        <v>21438.163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s="6" customFormat="1" ht="16.399999999999999" customHeight="1" x14ac:dyDescent="0.4">
      <c r="A9" s="38" t="s">
        <v>41</v>
      </c>
      <c r="B9" s="39"/>
      <c r="C9" s="11">
        <v>56130</v>
      </c>
      <c r="D9" s="11">
        <v>59858</v>
      </c>
      <c r="E9" s="11">
        <v>22350.74</v>
      </c>
      <c r="F9" s="11">
        <v>54025</v>
      </c>
      <c r="G9" s="11">
        <v>58584</v>
      </c>
      <c r="H9" s="11">
        <v>20908.758000000002</v>
      </c>
      <c r="I9" s="11">
        <v>51919</v>
      </c>
      <c r="J9" s="11">
        <v>57310</v>
      </c>
      <c r="K9" s="11">
        <v>20908.758000000002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s="6" customFormat="1" ht="16.399999999999999" customHeight="1" x14ac:dyDescent="0.4">
      <c r="A10" s="34" t="s">
        <v>9</v>
      </c>
      <c r="B10" s="35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s="6" customFormat="1" ht="16.399999999999999" customHeight="1" x14ac:dyDescent="0.4">
      <c r="A11" s="34" t="s">
        <v>10</v>
      </c>
      <c r="B11" s="35"/>
      <c r="C11" s="11">
        <v>3645</v>
      </c>
      <c r="D11" s="11">
        <v>57240</v>
      </c>
      <c r="E11" s="11">
        <v>0</v>
      </c>
      <c r="F11" s="11">
        <v>3492</v>
      </c>
      <c r="G11" s="11">
        <v>55225</v>
      </c>
      <c r="H11" s="11">
        <v>0</v>
      </c>
      <c r="I11" s="11">
        <v>3355</v>
      </c>
      <c r="J11" s="11">
        <v>52755</v>
      </c>
      <c r="K11" s="11">
        <v>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s="6" customFormat="1" ht="16.399999999999999" customHeight="1" x14ac:dyDescent="0.4">
      <c r="A12" s="34" t="s">
        <v>11</v>
      </c>
      <c r="B12" s="35"/>
      <c r="C12" s="11">
        <v>102176</v>
      </c>
      <c r="D12" s="11">
        <v>78840</v>
      </c>
      <c r="E12" s="11">
        <v>150533.91800000001</v>
      </c>
      <c r="F12" s="11">
        <v>103126</v>
      </c>
      <c r="G12" s="11">
        <v>79309</v>
      </c>
      <c r="H12" s="11">
        <v>151729.454</v>
      </c>
      <c r="I12" s="11">
        <v>104785</v>
      </c>
      <c r="J12" s="11">
        <v>79659</v>
      </c>
      <c r="K12" s="11">
        <v>151729.454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s="6" customFormat="1" ht="16.399999999999999" customHeight="1" x14ac:dyDescent="0.4">
      <c r="A13" s="32" t="s">
        <v>12</v>
      </c>
      <c r="B13" s="33"/>
      <c r="C13" s="30">
        <v>518413</v>
      </c>
      <c r="D13" s="30">
        <v>1317587</v>
      </c>
      <c r="E13" s="30">
        <v>1427070.9949999999</v>
      </c>
      <c r="F13" s="30">
        <v>513972</v>
      </c>
      <c r="G13" s="30">
        <v>1334657</v>
      </c>
      <c r="H13" s="30">
        <v>1419880.0569999998</v>
      </c>
      <c r="I13" s="30">
        <v>477350</v>
      </c>
      <c r="J13" s="30">
        <v>1358016</v>
      </c>
      <c r="K13" s="30">
        <v>1419880.0569999998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</row>
    <row r="14" spans="1:38" s="6" customFormat="1" ht="16.399999999999999" customHeight="1" x14ac:dyDescent="0.4">
      <c r="A14" s="34" t="s">
        <v>13</v>
      </c>
      <c r="B14" s="35"/>
      <c r="C14" s="11">
        <v>45271</v>
      </c>
      <c r="D14" s="11">
        <v>150233</v>
      </c>
      <c r="E14" s="11">
        <v>76625.907999999996</v>
      </c>
      <c r="F14" s="11">
        <v>46685</v>
      </c>
      <c r="G14" s="11">
        <v>152802</v>
      </c>
      <c r="H14" s="11">
        <v>64314.006000000001</v>
      </c>
      <c r="I14" s="11">
        <v>33133</v>
      </c>
      <c r="J14" s="11">
        <v>155503</v>
      </c>
      <c r="K14" s="11">
        <v>64314.006000000001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s="6" customFormat="1" ht="16.399999999999999" customHeight="1" x14ac:dyDescent="0.4">
      <c r="A15" s="34" t="s">
        <v>14</v>
      </c>
      <c r="B15" s="35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s="6" customFormat="1" ht="16.399999999999999" customHeight="1" x14ac:dyDescent="0.4">
      <c r="A16" s="34" t="s">
        <v>15</v>
      </c>
      <c r="B16" s="35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s="6" customFormat="1" ht="16.399999999999999" customHeight="1" x14ac:dyDescent="0.4">
      <c r="A17" s="34" t="s">
        <v>16</v>
      </c>
      <c r="B17" s="35"/>
      <c r="C17" s="11">
        <v>55534</v>
      </c>
      <c r="D17" s="11">
        <v>6481</v>
      </c>
      <c r="E17" s="11">
        <v>24616.178</v>
      </c>
      <c r="F17" s="11">
        <v>53423</v>
      </c>
      <c r="G17" s="11">
        <v>6418</v>
      </c>
      <c r="H17" s="11">
        <v>23109.897000000001</v>
      </c>
      <c r="I17" s="11">
        <v>51310</v>
      </c>
      <c r="J17" s="11">
        <v>7401</v>
      </c>
      <c r="K17" s="11">
        <v>23109.897000000001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s="6" customFormat="1" ht="16.399999999999999" customHeight="1" x14ac:dyDescent="0.4">
      <c r="A18" s="32" t="s">
        <v>17</v>
      </c>
      <c r="B18" s="33"/>
      <c r="C18" s="3">
        <v>100805</v>
      </c>
      <c r="D18" s="3">
        <v>156714</v>
      </c>
      <c r="E18" s="3">
        <v>101242.086</v>
      </c>
      <c r="F18" s="3">
        <v>100108</v>
      </c>
      <c r="G18" s="3">
        <v>159220</v>
      </c>
      <c r="H18" s="3">
        <v>87423.903000000006</v>
      </c>
      <c r="I18" s="3">
        <v>84443</v>
      </c>
      <c r="J18" s="3">
        <v>162904</v>
      </c>
      <c r="K18" s="3">
        <v>87423.903000000006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6" customFormat="1" ht="16.399999999999999" customHeight="1" x14ac:dyDescent="0.4">
      <c r="A19" s="34" t="s">
        <v>18</v>
      </c>
      <c r="B19" s="35"/>
      <c r="C19" s="11">
        <v>260000</v>
      </c>
      <c r="D19" s="11">
        <v>630000</v>
      </c>
      <c r="E19" s="11">
        <v>1000000</v>
      </c>
      <c r="F19" s="11">
        <v>260000</v>
      </c>
      <c r="G19" s="11">
        <v>630000</v>
      </c>
      <c r="H19" s="11">
        <v>1000000</v>
      </c>
      <c r="I19" s="11">
        <v>260000</v>
      </c>
      <c r="J19" s="11">
        <v>630000</v>
      </c>
      <c r="K19" s="11">
        <v>1000000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s="6" customFormat="1" ht="16.399999999999999" customHeight="1" x14ac:dyDescent="0.4">
      <c r="A20" s="32" t="s">
        <v>19</v>
      </c>
      <c r="B20" s="33"/>
      <c r="C20" s="31">
        <v>417608</v>
      </c>
      <c r="D20" s="31">
        <v>1160873</v>
      </c>
      <c r="E20" s="31">
        <v>1325828.909</v>
      </c>
      <c r="F20" s="31">
        <v>413864</v>
      </c>
      <c r="G20" s="31">
        <v>1175437</v>
      </c>
      <c r="H20" s="31">
        <v>1332456.1540000001</v>
      </c>
      <c r="I20" s="31">
        <v>392907</v>
      </c>
      <c r="J20" s="31">
        <v>1195112</v>
      </c>
      <c r="K20" s="31">
        <v>1332456.1540000001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1:38" x14ac:dyDescent="0.4">
      <c r="A21" s="8"/>
    </row>
    <row r="22" spans="1:38" x14ac:dyDescent="0.4">
      <c r="A22" s="8" t="s">
        <v>26</v>
      </c>
    </row>
    <row r="23" spans="1:38" s="9" customFormat="1" ht="23.4" customHeight="1" x14ac:dyDescent="0.4">
      <c r="A23" s="36" t="s">
        <v>30</v>
      </c>
      <c r="B23" s="37"/>
      <c r="C23" s="1" t="s">
        <v>50</v>
      </c>
      <c r="D23" s="1" t="s">
        <v>50</v>
      </c>
      <c r="E23" s="1" t="str">
        <f>E4</f>
        <v>114年01月</v>
      </c>
      <c r="F23" s="28" t="s">
        <v>52</v>
      </c>
      <c r="G23" s="28" t="s">
        <v>52</v>
      </c>
      <c r="H23" s="28" t="s">
        <v>53</v>
      </c>
      <c r="I23" s="1" t="s">
        <v>54</v>
      </c>
      <c r="J23" s="1" t="s">
        <v>54</v>
      </c>
      <c r="K23" s="1" t="s">
        <v>55</v>
      </c>
      <c r="L23" s="28" t="s">
        <v>56</v>
      </c>
      <c r="M23" s="28" t="s">
        <v>56</v>
      </c>
      <c r="N23" s="28" t="s">
        <v>56</v>
      </c>
      <c r="O23" s="1" t="s">
        <v>57</v>
      </c>
      <c r="P23" s="1" t="s">
        <v>57</v>
      </c>
      <c r="Q23" s="1" t="s">
        <v>57</v>
      </c>
      <c r="R23" s="28" t="s">
        <v>58</v>
      </c>
      <c r="S23" s="28" t="s">
        <v>58</v>
      </c>
      <c r="T23" s="28" t="s">
        <v>58</v>
      </c>
      <c r="U23" s="1" t="s">
        <v>59</v>
      </c>
      <c r="V23" s="1" t="s">
        <v>59</v>
      </c>
      <c r="W23" s="1" t="s">
        <v>59</v>
      </c>
      <c r="X23" s="28" t="s">
        <v>60</v>
      </c>
      <c r="Y23" s="28" t="s">
        <v>60</v>
      </c>
      <c r="Z23" s="28" t="str">
        <f>Z4</f>
        <v>114年8月</v>
      </c>
      <c r="AA23" s="1" t="s">
        <v>61</v>
      </c>
      <c r="AB23" s="1" t="s">
        <v>61</v>
      </c>
      <c r="AC23" s="1" t="s">
        <v>62</v>
      </c>
      <c r="AD23" s="28" t="s">
        <v>63</v>
      </c>
      <c r="AE23" s="28" t="s">
        <v>63</v>
      </c>
      <c r="AF23" s="28" t="s">
        <v>63</v>
      </c>
      <c r="AG23" s="1" t="s">
        <v>64</v>
      </c>
      <c r="AH23" s="1" t="s">
        <v>64</v>
      </c>
      <c r="AI23" s="1" t="s">
        <v>64</v>
      </c>
      <c r="AJ23" s="28" t="s">
        <v>65</v>
      </c>
      <c r="AK23" s="28" t="s">
        <v>65</v>
      </c>
      <c r="AL23" s="28" t="s">
        <v>65</v>
      </c>
    </row>
    <row r="24" spans="1:38" s="10" customFormat="1" ht="37.25" customHeight="1" x14ac:dyDescent="0.4">
      <c r="A24" s="37" t="s">
        <v>0</v>
      </c>
      <c r="B24" s="37"/>
      <c r="C24" s="2" t="s">
        <v>39</v>
      </c>
      <c r="D24" s="2" t="s">
        <v>37</v>
      </c>
      <c r="E24" s="2" t="s">
        <v>44</v>
      </c>
      <c r="F24" s="29" t="s">
        <v>39</v>
      </c>
      <c r="G24" s="29" t="s">
        <v>37</v>
      </c>
      <c r="H24" s="29" t="s">
        <v>44</v>
      </c>
      <c r="I24" s="2" t="s">
        <v>39</v>
      </c>
      <c r="J24" s="2" t="s">
        <v>37</v>
      </c>
      <c r="K24" s="2" t="s">
        <v>44</v>
      </c>
      <c r="L24" s="29" t="s">
        <v>45</v>
      </c>
      <c r="M24" s="29" t="s">
        <v>37</v>
      </c>
      <c r="N24" s="29" t="s">
        <v>44</v>
      </c>
      <c r="O24" s="2" t="s">
        <v>45</v>
      </c>
      <c r="P24" s="2" t="s">
        <v>37</v>
      </c>
      <c r="Q24" s="2" t="s">
        <v>44</v>
      </c>
      <c r="R24" s="29" t="s">
        <v>45</v>
      </c>
      <c r="S24" s="29" t="s">
        <v>37</v>
      </c>
      <c r="T24" s="29" t="s">
        <v>44</v>
      </c>
      <c r="U24" s="2" t="s">
        <v>45</v>
      </c>
      <c r="V24" s="2" t="s">
        <v>37</v>
      </c>
      <c r="W24" s="2" t="s">
        <v>44</v>
      </c>
      <c r="X24" s="29" t="s">
        <v>45</v>
      </c>
      <c r="Y24" s="29" t="s">
        <v>37</v>
      </c>
      <c r="Z24" s="29" t="s">
        <v>44</v>
      </c>
      <c r="AA24" s="2" t="s">
        <v>45</v>
      </c>
      <c r="AB24" s="2" t="s">
        <v>37</v>
      </c>
      <c r="AC24" s="2" t="s">
        <v>44</v>
      </c>
      <c r="AD24" s="29" t="s">
        <v>45</v>
      </c>
      <c r="AE24" s="29" t="s">
        <v>37</v>
      </c>
      <c r="AF24" s="29" t="s">
        <v>44</v>
      </c>
      <c r="AG24" s="2" t="s">
        <v>39</v>
      </c>
      <c r="AH24" s="2" t="s">
        <v>37</v>
      </c>
      <c r="AI24" s="2" t="s">
        <v>44</v>
      </c>
      <c r="AJ24" s="29" t="s">
        <v>45</v>
      </c>
      <c r="AK24" s="29" t="s">
        <v>37</v>
      </c>
      <c r="AL24" s="29" t="s">
        <v>44</v>
      </c>
    </row>
    <row r="25" spans="1:38" x14ac:dyDescent="0.4">
      <c r="A25" s="13"/>
      <c r="B25" s="14" t="s">
        <v>20</v>
      </c>
      <c r="C25" s="11">
        <v>12939</v>
      </c>
      <c r="D25" s="11">
        <v>65725</v>
      </c>
      <c r="E25" s="11">
        <v>17164.577000000001</v>
      </c>
      <c r="F25" s="11">
        <v>13644</v>
      </c>
      <c r="G25" s="11">
        <v>57440</v>
      </c>
      <c r="H25" s="11">
        <v>20652.394</v>
      </c>
      <c r="I25" s="11">
        <v>11087</v>
      </c>
      <c r="J25" s="11">
        <v>61960</v>
      </c>
      <c r="K25" s="11">
        <v>14267.4534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4">
      <c r="A26" s="15"/>
      <c r="B26" s="16" t="s">
        <v>21</v>
      </c>
      <c r="C26" s="11">
        <v>19803</v>
      </c>
      <c r="D26" s="11">
        <v>34008</v>
      </c>
      <c r="E26" s="11">
        <v>15558.191000000001</v>
      </c>
      <c r="F26" s="11">
        <v>18501</v>
      </c>
      <c r="G26" s="11">
        <v>40237</v>
      </c>
      <c r="H26" s="11">
        <v>12810.58</v>
      </c>
      <c r="I26" s="11">
        <v>19231</v>
      </c>
      <c r="J26" s="11">
        <v>41228</v>
      </c>
      <c r="K26" s="11">
        <v>13423.6104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4">
      <c r="A27" s="17" t="s">
        <v>1</v>
      </c>
      <c r="B27" s="16" t="s">
        <v>22</v>
      </c>
      <c r="C27" s="11">
        <v>-6864</v>
      </c>
      <c r="D27" s="11">
        <v>31717</v>
      </c>
      <c r="E27" s="11">
        <v>1606.3860000000004</v>
      </c>
      <c r="F27" s="11">
        <v>-4857</v>
      </c>
      <c r="G27" s="11">
        <v>17203</v>
      </c>
      <c r="H27" s="11">
        <v>7841.8140000000003</v>
      </c>
      <c r="I27" s="11">
        <v>-8144</v>
      </c>
      <c r="J27" s="11">
        <v>20732</v>
      </c>
      <c r="K27" s="11">
        <v>843.84300000000076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4">
      <c r="A28" s="17"/>
      <c r="B28" s="12" t="s">
        <v>40</v>
      </c>
      <c r="C28" s="11">
        <v>155</v>
      </c>
      <c r="D28" s="11">
        <v>999</v>
      </c>
      <c r="E28" s="11">
        <v>0</v>
      </c>
      <c r="F28" s="11">
        <v>177</v>
      </c>
      <c r="G28" s="11">
        <v>994</v>
      </c>
      <c r="H28" s="11">
        <v>0</v>
      </c>
      <c r="I28" s="11">
        <v>363</v>
      </c>
      <c r="J28" s="11">
        <v>1311</v>
      </c>
      <c r="K28" s="11">
        <v>0</v>
      </c>
      <c r="L28" s="11"/>
      <c r="M28" s="11"/>
      <c r="N28" s="18"/>
      <c r="O28" s="11"/>
      <c r="P28" s="11"/>
      <c r="Q28" s="18"/>
      <c r="R28" s="11"/>
      <c r="S28" s="11"/>
      <c r="T28" s="18"/>
      <c r="U28" s="11"/>
      <c r="V28" s="11"/>
      <c r="W28" s="18"/>
      <c r="X28" s="11"/>
      <c r="Y28" s="11"/>
      <c r="Z28" s="18"/>
      <c r="AA28" s="11"/>
      <c r="AB28" s="11"/>
      <c r="AC28" s="18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4">
      <c r="A29" s="17"/>
      <c r="B29" s="16" t="s">
        <v>23</v>
      </c>
      <c r="C29" s="11">
        <v>-6709</v>
      </c>
      <c r="D29" s="11">
        <v>32716</v>
      </c>
      <c r="E29" s="11">
        <v>1606.3860000000004</v>
      </c>
      <c r="F29" s="11">
        <v>-4680</v>
      </c>
      <c r="G29" s="11">
        <v>18197</v>
      </c>
      <c r="H29" s="11">
        <v>7841.8140000000003</v>
      </c>
      <c r="I29" s="11">
        <v>-7781</v>
      </c>
      <c r="J29" s="11">
        <v>22043</v>
      </c>
      <c r="K29" s="11">
        <v>843.84300000000076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4">
      <c r="A30" s="15"/>
      <c r="B30" s="16" t="s">
        <v>24</v>
      </c>
      <c r="C30" s="11">
        <v>-5358</v>
      </c>
      <c r="D30" s="11">
        <v>26177</v>
      </c>
      <c r="E30" s="11">
        <v>1606.386</v>
      </c>
      <c r="F30" s="11">
        <v>-3744</v>
      </c>
      <c r="G30" s="11">
        <v>14564</v>
      </c>
      <c r="H30" s="11">
        <v>7841.8140000000003</v>
      </c>
      <c r="I30" s="11">
        <v>-6463</v>
      </c>
      <c r="J30" s="11">
        <v>19675</v>
      </c>
      <c r="K30" s="11">
        <v>-1214.569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4">
      <c r="A31" s="15"/>
      <c r="B31" s="19" t="s">
        <v>25</v>
      </c>
      <c r="C31" s="11">
        <v>0</v>
      </c>
      <c r="D31" s="11">
        <v>0</v>
      </c>
      <c r="E31" s="11">
        <v>1606.386</v>
      </c>
      <c r="F31" s="11">
        <v>0</v>
      </c>
      <c r="G31" s="11">
        <v>0</v>
      </c>
      <c r="H31" s="11">
        <v>7841.8140000000003</v>
      </c>
      <c r="I31" s="11">
        <v>0</v>
      </c>
      <c r="J31" s="11">
        <v>0</v>
      </c>
      <c r="K31" s="11">
        <v>-1214.569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4">
      <c r="A32" s="13"/>
      <c r="B32" s="20" t="s">
        <v>20</v>
      </c>
      <c r="C32" s="11">
        <v>12939</v>
      </c>
      <c r="D32" s="11">
        <v>65725</v>
      </c>
      <c r="E32" s="11">
        <v>17164.577000000001</v>
      </c>
      <c r="F32" s="11">
        <v>26583</v>
      </c>
      <c r="G32" s="11">
        <v>123165</v>
      </c>
      <c r="H32" s="11">
        <v>37816.970999999998</v>
      </c>
      <c r="I32" s="11">
        <v>37670</v>
      </c>
      <c r="J32" s="11">
        <v>185125</v>
      </c>
      <c r="K32" s="11">
        <v>52084.424399999996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4">
      <c r="A33" s="15"/>
      <c r="B33" s="20" t="s">
        <v>21</v>
      </c>
      <c r="C33" s="11">
        <v>19803</v>
      </c>
      <c r="D33" s="11">
        <v>34008</v>
      </c>
      <c r="E33" s="11">
        <v>15558.191000000001</v>
      </c>
      <c r="F33" s="11">
        <v>38304</v>
      </c>
      <c r="G33" s="11">
        <v>74245</v>
      </c>
      <c r="H33" s="11">
        <v>28368.771000000001</v>
      </c>
      <c r="I33" s="11">
        <v>57535</v>
      </c>
      <c r="J33" s="11">
        <v>115473</v>
      </c>
      <c r="K33" s="11">
        <v>41792.381399999998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4">
      <c r="A34" s="17" t="s">
        <v>2</v>
      </c>
      <c r="B34" s="19" t="s">
        <v>22</v>
      </c>
      <c r="C34" s="11">
        <v>-6864</v>
      </c>
      <c r="D34" s="11">
        <v>31717</v>
      </c>
      <c r="E34" s="11">
        <v>1606.3860000000004</v>
      </c>
      <c r="F34" s="11">
        <v>-11721</v>
      </c>
      <c r="G34" s="11">
        <v>48920</v>
      </c>
      <c r="H34" s="11">
        <v>9448.1999999999971</v>
      </c>
      <c r="I34" s="11">
        <v>-19865</v>
      </c>
      <c r="J34" s="11">
        <v>69652</v>
      </c>
      <c r="K34" s="11">
        <v>10292.042999999998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4">
      <c r="A35" s="17"/>
      <c r="B35" s="12" t="s">
        <v>40</v>
      </c>
      <c r="C35" s="11">
        <v>155</v>
      </c>
      <c r="D35" s="11">
        <v>999</v>
      </c>
      <c r="E35" s="11">
        <v>0</v>
      </c>
      <c r="F35" s="11">
        <v>332</v>
      </c>
      <c r="G35" s="11">
        <v>1994</v>
      </c>
      <c r="H35" s="11">
        <v>0</v>
      </c>
      <c r="I35" s="11">
        <v>695</v>
      </c>
      <c r="J35" s="11">
        <v>3305</v>
      </c>
      <c r="K35" s="11">
        <v>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4">
      <c r="A36" s="17"/>
      <c r="B36" s="19" t="s">
        <v>23</v>
      </c>
      <c r="C36" s="11">
        <v>-6709</v>
      </c>
      <c r="D36" s="11">
        <v>32716</v>
      </c>
      <c r="E36" s="11">
        <v>1606.3860000000004</v>
      </c>
      <c r="F36" s="11">
        <v>-11389</v>
      </c>
      <c r="G36" s="11">
        <v>50914</v>
      </c>
      <c r="H36" s="11">
        <v>9448.1999999999971</v>
      </c>
      <c r="I36" s="11">
        <v>-19170</v>
      </c>
      <c r="J36" s="11">
        <v>72957</v>
      </c>
      <c r="K36" s="11">
        <v>10292.042999999998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x14ac:dyDescent="0.4">
      <c r="A37" s="15"/>
      <c r="B37" s="19" t="s">
        <v>24</v>
      </c>
      <c r="C37" s="11">
        <v>-5358</v>
      </c>
      <c r="D37" s="11">
        <v>26177</v>
      </c>
      <c r="E37" s="11">
        <v>1606.386</v>
      </c>
      <c r="F37" s="11">
        <v>-9102</v>
      </c>
      <c r="G37" s="11">
        <v>40741</v>
      </c>
      <c r="H37" s="11">
        <v>9448.2000000000007</v>
      </c>
      <c r="I37" s="11">
        <v>-15565</v>
      </c>
      <c r="J37" s="11">
        <v>60416</v>
      </c>
      <c r="K37" s="11">
        <v>8233.6309999999994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x14ac:dyDescent="0.4">
      <c r="A38" s="21"/>
      <c r="B38" s="22" t="s">
        <v>25</v>
      </c>
      <c r="C38" s="11">
        <v>0</v>
      </c>
      <c r="D38" s="11">
        <v>0</v>
      </c>
      <c r="E38" s="11">
        <v>1606.386</v>
      </c>
      <c r="F38" s="11">
        <v>0</v>
      </c>
      <c r="G38" s="11">
        <v>0</v>
      </c>
      <c r="H38" s="11">
        <v>9448.2000000000007</v>
      </c>
      <c r="I38" s="11">
        <v>0</v>
      </c>
      <c r="J38" s="11">
        <v>0</v>
      </c>
      <c r="K38" s="11">
        <v>8233.6309999999994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x14ac:dyDescent="0.4">
      <c r="B39" s="8"/>
    </row>
    <row r="40" spans="1:38" ht="20.149999999999999" customHeight="1" x14ac:dyDescent="0.4">
      <c r="A40" s="8" t="s">
        <v>27</v>
      </c>
    </row>
    <row r="41" spans="1:38" s="9" customFormat="1" ht="23.4" customHeight="1" x14ac:dyDescent="0.4">
      <c r="A41" s="36" t="s">
        <v>30</v>
      </c>
      <c r="B41" s="37"/>
      <c r="C41" s="1" t="s">
        <v>50</v>
      </c>
      <c r="D41" s="1" t="s">
        <v>50</v>
      </c>
      <c r="E41" s="1" t="str">
        <f>E23</f>
        <v>114年01月</v>
      </c>
      <c r="F41" s="28" t="s">
        <v>52</v>
      </c>
      <c r="G41" s="28" t="s">
        <v>52</v>
      </c>
      <c r="H41" s="28" t="s">
        <v>53</v>
      </c>
      <c r="I41" s="1" t="s">
        <v>54</v>
      </c>
      <c r="J41" s="1" t="s">
        <v>54</v>
      </c>
      <c r="K41" s="1" t="s">
        <v>55</v>
      </c>
      <c r="L41" s="28" t="s">
        <v>56</v>
      </c>
      <c r="M41" s="28" t="s">
        <v>56</v>
      </c>
      <c r="N41" s="28" t="s">
        <v>56</v>
      </c>
      <c r="O41" s="1" t="s">
        <v>57</v>
      </c>
      <c r="P41" s="1" t="s">
        <v>57</v>
      </c>
      <c r="Q41" s="1" t="s">
        <v>57</v>
      </c>
      <c r="R41" s="28" t="s">
        <v>58</v>
      </c>
      <c r="S41" s="28" t="s">
        <v>58</v>
      </c>
      <c r="T41" s="28" t="s">
        <v>58</v>
      </c>
      <c r="U41" s="1" t="s">
        <v>59</v>
      </c>
      <c r="V41" s="1" t="s">
        <v>59</v>
      </c>
      <c r="W41" s="1" t="str">
        <f>W23</f>
        <v>114年7月</v>
      </c>
      <c r="X41" s="28" t="s">
        <v>60</v>
      </c>
      <c r="Y41" s="28" t="s">
        <v>60</v>
      </c>
      <c r="Z41" s="28" t="str">
        <f>Z23</f>
        <v>114年8月</v>
      </c>
      <c r="AA41" s="1" t="s">
        <v>61</v>
      </c>
      <c r="AB41" s="1" t="s">
        <v>61</v>
      </c>
      <c r="AC41" s="1" t="str">
        <f>AC23</f>
        <v>114年09月</v>
      </c>
      <c r="AD41" s="28" t="s">
        <v>63</v>
      </c>
      <c r="AE41" s="28" t="s">
        <v>63</v>
      </c>
      <c r="AF41" s="28" t="s">
        <v>63</v>
      </c>
      <c r="AG41" s="1" t="s">
        <v>64</v>
      </c>
      <c r="AH41" s="1" t="s">
        <v>64</v>
      </c>
      <c r="AI41" s="1" t="s">
        <v>64</v>
      </c>
      <c r="AJ41" s="28" t="s">
        <v>65</v>
      </c>
      <c r="AK41" s="28" t="s">
        <v>65</v>
      </c>
      <c r="AL41" s="28" t="s">
        <v>65</v>
      </c>
    </row>
    <row r="42" spans="1:38" s="10" customFormat="1" ht="37.25" customHeight="1" x14ac:dyDescent="0.4">
      <c r="A42" s="37" t="s">
        <v>0</v>
      </c>
      <c r="B42" s="37"/>
      <c r="C42" s="2" t="s">
        <v>39</v>
      </c>
      <c r="D42" s="2" t="s">
        <v>37</v>
      </c>
      <c r="E42" s="2" t="s">
        <v>44</v>
      </c>
      <c r="F42" s="29" t="s">
        <v>39</v>
      </c>
      <c r="G42" s="29" t="s">
        <v>37</v>
      </c>
      <c r="H42" s="29" t="s">
        <v>44</v>
      </c>
      <c r="I42" s="2" t="s">
        <v>39</v>
      </c>
      <c r="J42" s="2" t="s">
        <v>37</v>
      </c>
      <c r="K42" s="2" t="s">
        <v>44</v>
      </c>
      <c r="L42" s="29" t="s">
        <v>39</v>
      </c>
      <c r="M42" s="29" t="s">
        <v>37</v>
      </c>
      <c r="N42" s="29" t="s">
        <v>44</v>
      </c>
      <c r="O42" s="2" t="s">
        <v>39</v>
      </c>
      <c r="P42" s="2" t="s">
        <v>37</v>
      </c>
      <c r="Q42" s="2" t="s">
        <v>44</v>
      </c>
      <c r="R42" s="29" t="s">
        <v>39</v>
      </c>
      <c r="S42" s="29" t="s">
        <v>37</v>
      </c>
      <c r="T42" s="29" t="s">
        <v>44</v>
      </c>
      <c r="U42" s="2" t="s">
        <v>39</v>
      </c>
      <c r="V42" s="2" t="s">
        <v>37</v>
      </c>
      <c r="W42" s="2" t="s">
        <v>44</v>
      </c>
      <c r="X42" s="29" t="s">
        <v>39</v>
      </c>
      <c r="Y42" s="29" t="s">
        <v>37</v>
      </c>
      <c r="Z42" s="29" t="s">
        <v>44</v>
      </c>
      <c r="AA42" s="2" t="s">
        <v>39</v>
      </c>
      <c r="AB42" s="2" t="s">
        <v>37</v>
      </c>
      <c r="AC42" s="2" t="s">
        <v>44</v>
      </c>
      <c r="AD42" s="29" t="s">
        <v>39</v>
      </c>
      <c r="AE42" s="29" t="s">
        <v>37</v>
      </c>
      <c r="AF42" s="29" t="s">
        <v>44</v>
      </c>
      <c r="AG42" s="2" t="s">
        <v>39</v>
      </c>
      <c r="AH42" s="2" t="s">
        <v>37</v>
      </c>
      <c r="AI42" s="2" t="s">
        <v>44</v>
      </c>
      <c r="AJ42" s="29" t="s">
        <v>39</v>
      </c>
      <c r="AK42" s="29" t="s">
        <v>37</v>
      </c>
      <c r="AL42" s="29" t="s">
        <v>44</v>
      </c>
    </row>
    <row r="43" spans="1:38" ht="16.399999999999999" customHeight="1" x14ac:dyDescent="0.4">
      <c r="A43" s="23" t="s">
        <v>1</v>
      </c>
      <c r="B43" s="2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</row>
    <row r="44" spans="1:38" ht="16.399999999999999" customHeight="1" x14ac:dyDescent="0.4">
      <c r="A44" s="25"/>
      <c r="B44" s="2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</row>
    <row r="45" spans="1:38" ht="16.399999999999999" customHeight="1" x14ac:dyDescent="0.4">
      <c r="A45" s="23" t="s">
        <v>2</v>
      </c>
      <c r="B45" s="2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</row>
    <row r="46" spans="1:38" ht="16.399999999999999" customHeight="1" x14ac:dyDescent="0.4">
      <c r="A46" s="25"/>
      <c r="B46" s="2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</row>
    <row r="47" spans="1:38" x14ac:dyDescent="0.4">
      <c r="B47" s="8"/>
    </row>
    <row r="48" spans="1:38" ht="20.149999999999999" customHeight="1" x14ac:dyDescent="0.4">
      <c r="A48" s="26" t="s">
        <v>31</v>
      </c>
    </row>
    <row r="49" spans="1:38" s="9" customFormat="1" ht="23.4" customHeight="1" x14ac:dyDescent="0.4">
      <c r="A49" s="36" t="s">
        <v>30</v>
      </c>
      <c r="B49" s="37"/>
      <c r="C49" s="1" t="s">
        <v>50</v>
      </c>
      <c r="D49" s="1" t="s">
        <v>50</v>
      </c>
      <c r="E49" s="1" t="s">
        <v>55</v>
      </c>
      <c r="F49" s="28" t="s">
        <v>52</v>
      </c>
      <c r="G49" s="28" t="s">
        <v>52</v>
      </c>
      <c r="H49" s="28" t="s">
        <v>53</v>
      </c>
      <c r="I49" s="1" t="s">
        <v>54</v>
      </c>
      <c r="J49" s="1" t="s">
        <v>54</v>
      </c>
      <c r="K49" s="1" t="s">
        <v>55</v>
      </c>
      <c r="L49" s="28" t="s">
        <v>56</v>
      </c>
      <c r="M49" s="28" t="s">
        <v>56</v>
      </c>
      <c r="N49" s="28" t="s">
        <v>56</v>
      </c>
      <c r="O49" s="1" t="s">
        <v>57</v>
      </c>
      <c r="P49" s="1" t="s">
        <v>57</v>
      </c>
      <c r="Q49" s="1" t="s">
        <v>57</v>
      </c>
      <c r="R49" s="28" t="s">
        <v>58</v>
      </c>
      <c r="S49" s="28" t="s">
        <v>58</v>
      </c>
      <c r="T49" s="28" t="s">
        <v>58</v>
      </c>
      <c r="U49" s="1" t="s">
        <v>59</v>
      </c>
      <c r="V49" s="1" t="s">
        <v>59</v>
      </c>
      <c r="W49" s="1" t="str">
        <f>W41</f>
        <v>114年7月</v>
      </c>
      <c r="X49" s="28" t="s">
        <v>60</v>
      </c>
      <c r="Y49" s="28" t="s">
        <v>60</v>
      </c>
      <c r="Z49" s="28" t="str">
        <f>Z41</f>
        <v>114年8月</v>
      </c>
      <c r="AA49" s="1" t="s">
        <v>61</v>
      </c>
      <c r="AB49" s="1" t="s">
        <v>61</v>
      </c>
      <c r="AC49" s="1" t="str">
        <f>AC41</f>
        <v>114年09月</v>
      </c>
      <c r="AD49" s="28" t="s">
        <v>63</v>
      </c>
      <c r="AE49" s="28" t="s">
        <v>63</v>
      </c>
      <c r="AF49" s="28" t="s">
        <v>63</v>
      </c>
      <c r="AG49" s="1" t="s">
        <v>64</v>
      </c>
      <c r="AH49" s="1" t="s">
        <v>64</v>
      </c>
      <c r="AI49" s="1" t="s">
        <v>64</v>
      </c>
      <c r="AJ49" s="28" t="s">
        <v>65</v>
      </c>
      <c r="AK49" s="28" t="s">
        <v>65</v>
      </c>
      <c r="AL49" s="28" t="s">
        <v>65</v>
      </c>
    </row>
    <row r="50" spans="1:38" s="10" customFormat="1" ht="37.25" customHeight="1" x14ac:dyDescent="0.4">
      <c r="A50" s="37" t="s">
        <v>0</v>
      </c>
      <c r="B50" s="37"/>
      <c r="C50" s="2" t="s">
        <v>39</v>
      </c>
      <c r="D50" s="2" t="s">
        <v>37</v>
      </c>
      <c r="E50" s="2" t="s">
        <v>44</v>
      </c>
      <c r="F50" s="29" t="s">
        <v>39</v>
      </c>
      <c r="G50" s="29" t="s">
        <v>37</v>
      </c>
      <c r="H50" s="29" t="s">
        <v>44</v>
      </c>
      <c r="I50" s="2" t="s">
        <v>39</v>
      </c>
      <c r="J50" s="2" t="s">
        <v>37</v>
      </c>
      <c r="K50" s="2" t="s">
        <v>44</v>
      </c>
      <c r="L50" s="29" t="s">
        <v>45</v>
      </c>
      <c r="M50" s="29" t="s">
        <v>37</v>
      </c>
      <c r="N50" s="29" t="s">
        <v>44</v>
      </c>
      <c r="O50" s="2" t="s">
        <v>45</v>
      </c>
      <c r="P50" s="2" t="s">
        <v>37</v>
      </c>
      <c r="Q50" s="2" t="s">
        <v>44</v>
      </c>
      <c r="R50" s="29" t="s">
        <v>45</v>
      </c>
      <c r="S50" s="29" t="s">
        <v>37</v>
      </c>
      <c r="T50" s="29" t="s">
        <v>44</v>
      </c>
      <c r="U50" s="2" t="s">
        <v>45</v>
      </c>
      <c r="V50" s="2" t="s">
        <v>37</v>
      </c>
      <c r="W50" s="2" t="s">
        <v>44</v>
      </c>
      <c r="X50" s="29" t="s">
        <v>45</v>
      </c>
      <c r="Y50" s="29" t="s">
        <v>37</v>
      </c>
      <c r="Z50" s="29" t="s">
        <v>44</v>
      </c>
      <c r="AA50" s="2" t="s">
        <v>45</v>
      </c>
      <c r="AB50" s="2" t="s">
        <v>37</v>
      </c>
      <c r="AC50" s="2" t="s">
        <v>44</v>
      </c>
      <c r="AD50" s="29" t="s">
        <v>39</v>
      </c>
      <c r="AE50" s="29" t="s">
        <v>37</v>
      </c>
      <c r="AF50" s="29" t="s">
        <v>44</v>
      </c>
      <c r="AG50" s="2" t="s">
        <v>39</v>
      </c>
      <c r="AH50" s="2" t="s">
        <v>37</v>
      </c>
      <c r="AI50" s="2" t="s">
        <v>44</v>
      </c>
      <c r="AJ50" s="29" t="s">
        <v>39</v>
      </c>
      <c r="AK50" s="29" t="s">
        <v>37</v>
      </c>
      <c r="AL50" s="29" t="s">
        <v>44</v>
      </c>
    </row>
    <row r="51" spans="1:38" ht="18" customHeight="1" x14ac:dyDescent="0.4">
      <c r="A51" s="34" t="s">
        <v>32</v>
      </c>
      <c r="B51" s="35"/>
      <c r="C51" s="27">
        <v>12451</v>
      </c>
      <c r="D51" s="27">
        <v>65725</v>
      </c>
      <c r="E51" s="27">
        <v>0</v>
      </c>
      <c r="F51" s="27">
        <v>13215</v>
      </c>
      <c r="G51" s="27">
        <v>57440</v>
      </c>
      <c r="H51" s="27">
        <v>0</v>
      </c>
      <c r="I51" s="27">
        <v>10375</v>
      </c>
      <c r="J51" s="27">
        <v>61960</v>
      </c>
      <c r="K51" s="27">
        <v>0</v>
      </c>
      <c r="L51" s="27"/>
      <c r="M51" s="27"/>
      <c r="N51" s="27"/>
      <c r="O51" s="18"/>
      <c r="P51" s="18"/>
      <c r="Q51" s="18"/>
      <c r="R51" s="27"/>
      <c r="S51" s="27"/>
      <c r="T51" s="27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ht="18" customHeight="1" x14ac:dyDescent="0.4">
      <c r="A52" s="34" t="s">
        <v>33</v>
      </c>
      <c r="B52" s="35"/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/>
      <c r="M52" s="27"/>
      <c r="N52" s="27"/>
      <c r="O52" s="18"/>
      <c r="P52" s="18"/>
      <c r="Q52" s="18"/>
      <c r="R52" s="27"/>
      <c r="S52" s="27"/>
      <c r="T52" s="27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ht="18" customHeight="1" x14ac:dyDescent="0.4">
      <c r="A53" s="34" t="s">
        <v>34</v>
      </c>
      <c r="B53" s="35"/>
      <c r="C53" s="11">
        <v>-6864</v>
      </c>
      <c r="D53" s="11">
        <v>31717</v>
      </c>
      <c r="E53" s="11">
        <v>0</v>
      </c>
      <c r="F53" s="11">
        <v>-4857</v>
      </c>
      <c r="G53" s="11">
        <v>17203</v>
      </c>
      <c r="H53" s="11">
        <v>0</v>
      </c>
      <c r="I53" s="11">
        <v>-8144</v>
      </c>
      <c r="J53" s="11">
        <v>20732</v>
      </c>
      <c r="K53" s="11">
        <v>0</v>
      </c>
      <c r="L53" s="11"/>
      <c r="M53" s="11"/>
      <c r="N53" s="11"/>
      <c r="O53" s="18"/>
      <c r="P53" s="18"/>
      <c r="Q53" s="18"/>
      <c r="R53" s="11"/>
      <c r="S53" s="11"/>
      <c r="T53" s="11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ht="16.399999999999999" customHeight="1" x14ac:dyDescent="0.4">
      <c r="A54" s="34" t="s">
        <v>35</v>
      </c>
      <c r="B54" s="35"/>
      <c r="C54" s="11">
        <v>0</v>
      </c>
      <c r="D54" s="11">
        <v>31717</v>
      </c>
      <c r="E54" s="11">
        <v>0</v>
      </c>
      <c r="F54" s="11">
        <v>0</v>
      </c>
      <c r="G54" s="11">
        <v>17203</v>
      </c>
      <c r="H54" s="11">
        <v>0</v>
      </c>
      <c r="I54" s="11">
        <v>0</v>
      </c>
      <c r="J54" s="11">
        <v>20732</v>
      </c>
      <c r="K54" s="11">
        <v>0</v>
      </c>
      <c r="L54" s="11"/>
      <c r="M54" s="11"/>
      <c r="N54" s="11"/>
      <c r="O54" s="18"/>
      <c r="P54" s="18"/>
      <c r="Q54" s="18"/>
      <c r="R54" s="11"/>
      <c r="S54" s="11"/>
      <c r="T54" s="11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38" x14ac:dyDescent="0.4">
      <c r="A55" s="8" t="s">
        <v>3</v>
      </c>
      <c r="B55" s="8" t="s">
        <v>4</v>
      </c>
    </row>
    <row r="56" spans="1:38" x14ac:dyDescent="0.4">
      <c r="B56" s="8" t="s">
        <v>38</v>
      </c>
    </row>
    <row r="57" spans="1:38" x14ac:dyDescent="0.4">
      <c r="B57" s="8" t="s">
        <v>42</v>
      </c>
    </row>
    <row r="58" spans="1:38" x14ac:dyDescent="0.4">
      <c r="B58" s="8" t="s">
        <v>43</v>
      </c>
    </row>
  </sheetData>
  <mergeCells count="23">
    <mergeCell ref="A54:B54"/>
    <mergeCell ref="A23:B24"/>
    <mergeCell ref="A51:B51"/>
    <mergeCell ref="A41:B42"/>
    <mergeCell ref="A52:B52"/>
    <mergeCell ref="A53:B53"/>
    <mergeCell ref="A49:B50"/>
    <mergeCell ref="A4:B5"/>
    <mergeCell ref="A6:B6"/>
    <mergeCell ref="A7:B7"/>
    <mergeCell ref="A8:B8"/>
    <mergeCell ref="A19:B19"/>
    <mergeCell ref="A16:B16"/>
    <mergeCell ref="A15:B15"/>
    <mergeCell ref="A17:B17"/>
    <mergeCell ref="A9:B9"/>
    <mergeCell ref="A20:B20"/>
    <mergeCell ref="A14:B14"/>
    <mergeCell ref="A18:B18"/>
    <mergeCell ref="A10:B10"/>
    <mergeCell ref="A11:B11"/>
    <mergeCell ref="A12:B12"/>
    <mergeCell ref="A13:B13"/>
  </mergeCells>
  <phoneticPr fontId="48" type="noConversion"/>
  <pageMargins left="0.74803149606299213" right="0.74803149606299213" top="0.98425196850393704" bottom="0.98425196850393704" header="0.51181102362204722" footer="0.51181102362204722"/>
  <pageSetup paperSize="9" scale="65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FAFA-AB50-4CF0-A833-FB06C3A6EBC9}">
  <sheetPr>
    <tabColor rgb="FF0000FF"/>
  </sheetPr>
  <dimension ref="A1:AL58"/>
  <sheetViews>
    <sheetView tabSelected="1" zoomScale="51" zoomScaleNormal="51" workbookViewId="0">
      <selection activeCell="G8" sqref="G8:G11"/>
    </sheetView>
  </sheetViews>
  <sheetFormatPr defaultColWidth="13.453125" defaultRowHeight="17" outlineLevelCol="1" x14ac:dyDescent="0.4"/>
  <cols>
    <col min="1" max="1" width="29.26953125" style="5" customWidth="1"/>
    <col min="2" max="2" width="19.453125" style="5" customWidth="1"/>
    <col min="3" max="12" width="14.1796875" style="5" customWidth="1"/>
    <col min="13" max="14" width="13.453125" style="5" outlineLevel="1"/>
    <col min="15" max="17" width="14.1796875" style="5" customWidth="1"/>
    <col min="18" max="20" width="13.453125" style="5" outlineLevel="1"/>
    <col min="21" max="23" width="14.1796875" style="5" customWidth="1"/>
    <col min="24" max="26" width="13.453125" style="5" outlineLevel="1"/>
    <col min="27" max="29" width="14.1796875" style="5" customWidth="1"/>
    <col min="30" max="30" width="14.36328125" style="5" customWidth="1" outlineLevel="1"/>
    <col min="31" max="32" width="13.453125" style="5" outlineLevel="1"/>
    <col min="33" max="35" width="14.1796875" style="5" customWidth="1"/>
    <col min="36" max="38" width="13.453125" style="5" outlineLevel="1"/>
    <col min="39" max="16384" width="13.453125" style="5"/>
  </cols>
  <sheetData>
    <row r="1" spans="1:38" ht="19.5" x14ac:dyDescent="0.45">
      <c r="A1" s="4" t="s">
        <v>66</v>
      </c>
    </row>
    <row r="2" spans="1:38" x14ac:dyDescent="0.4">
      <c r="A2" s="7" t="s">
        <v>36</v>
      </c>
    </row>
    <row r="3" spans="1:38" x14ac:dyDescent="0.4">
      <c r="A3" s="8" t="s">
        <v>5</v>
      </c>
    </row>
    <row r="4" spans="1:38" s="9" customFormat="1" ht="23.4" customHeight="1" x14ac:dyDescent="0.4">
      <c r="A4" s="36" t="s">
        <v>0</v>
      </c>
      <c r="B4" s="37"/>
      <c r="C4" s="1" t="s">
        <v>50</v>
      </c>
      <c r="D4" s="1" t="s">
        <v>50</v>
      </c>
      <c r="E4" s="1" t="s">
        <v>51</v>
      </c>
      <c r="F4" s="28" t="s">
        <v>52</v>
      </c>
      <c r="G4" s="28" t="s">
        <v>52</v>
      </c>
      <c r="H4" s="28" t="s">
        <v>53</v>
      </c>
      <c r="I4" s="1" t="s">
        <v>54</v>
      </c>
      <c r="J4" s="1" t="s">
        <v>54</v>
      </c>
      <c r="K4" s="1" t="s">
        <v>55</v>
      </c>
      <c r="L4" s="28" t="s">
        <v>56</v>
      </c>
      <c r="M4" s="28" t="s">
        <v>56</v>
      </c>
      <c r="N4" s="28" t="s">
        <v>56</v>
      </c>
      <c r="O4" s="1" t="s">
        <v>57</v>
      </c>
      <c r="P4" s="1" t="s">
        <v>57</v>
      </c>
      <c r="Q4" s="1" t="s">
        <v>57</v>
      </c>
      <c r="R4" s="28" t="s">
        <v>58</v>
      </c>
      <c r="S4" s="28" t="s">
        <v>58</v>
      </c>
      <c r="T4" s="28" t="s">
        <v>58</v>
      </c>
      <c r="U4" s="1" t="s">
        <v>59</v>
      </c>
      <c r="V4" s="1" t="s">
        <v>59</v>
      </c>
      <c r="W4" s="1" t="s">
        <v>59</v>
      </c>
      <c r="X4" s="28" t="s">
        <v>60</v>
      </c>
      <c r="Y4" s="28" t="s">
        <v>60</v>
      </c>
      <c r="Z4" s="28" t="s">
        <v>60</v>
      </c>
      <c r="AA4" s="1" t="s">
        <v>61</v>
      </c>
      <c r="AB4" s="1" t="s">
        <v>61</v>
      </c>
      <c r="AC4" s="1" t="s">
        <v>62</v>
      </c>
      <c r="AD4" s="28" t="s">
        <v>63</v>
      </c>
      <c r="AE4" s="28" t="s">
        <v>63</v>
      </c>
      <c r="AF4" s="28" t="s">
        <v>63</v>
      </c>
      <c r="AG4" s="1" t="s">
        <v>64</v>
      </c>
      <c r="AH4" s="1" t="s">
        <v>64</v>
      </c>
      <c r="AI4" s="1" t="s">
        <v>64</v>
      </c>
      <c r="AJ4" s="28" t="s">
        <v>65</v>
      </c>
      <c r="AK4" s="28" t="s">
        <v>65</v>
      </c>
      <c r="AL4" s="28" t="s">
        <v>65</v>
      </c>
    </row>
    <row r="5" spans="1:38" s="10" customFormat="1" ht="37.25" customHeight="1" x14ac:dyDescent="0.4">
      <c r="A5" s="37"/>
      <c r="B5" s="37"/>
      <c r="C5" s="2" t="s">
        <v>46</v>
      </c>
      <c r="D5" s="2" t="s">
        <v>48</v>
      </c>
      <c r="E5" s="2" t="s">
        <v>47</v>
      </c>
      <c r="F5" s="29" t="s">
        <v>46</v>
      </c>
      <c r="G5" s="29" t="s">
        <v>48</v>
      </c>
      <c r="H5" s="29" t="s">
        <v>47</v>
      </c>
      <c r="I5" s="2" t="s">
        <v>46</v>
      </c>
      <c r="J5" s="2" t="s">
        <v>48</v>
      </c>
      <c r="K5" s="2" t="s">
        <v>47</v>
      </c>
      <c r="L5" s="29" t="s">
        <v>46</v>
      </c>
      <c r="M5" s="29" t="s">
        <v>48</v>
      </c>
      <c r="N5" s="29" t="s">
        <v>47</v>
      </c>
      <c r="O5" s="2" t="s">
        <v>46</v>
      </c>
      <c r="P5" s="2" t="s">
        <v>48</v>
      </c>
      <c r="Q5" s="2" t="s">
        <v>47</v>
      </c>
      <c r="R5" s="29" t="s">
        <v>46</v>
      </c>
      <c r="S5" s="29" t="s">
        <v>48</v>
      </c>
      <c r="T5" s="29" t="s">
        <v>47</v>
      </c>
      <c r="U5" s="2" t="s">
        <v>46</v>
      </c>
      <c r="V5" s="2" t="s">
        <v>48</v>
      </c>
      <c r="W5" s="2" t="s">
        <v>47</v>
      </c>
      <c r="X5" s="29" t="s">
        <v>46</v>
      </c>
      <c r="Y5" s="29" t="s">
        <v>48</v>
      </c>
      <c r="Z5" s="29" t="s">
        <v>47</v>
      </c>
      <c r="AA5" s="2" t="s">
        <v>46</v>
      </c>
      <c r="AB5" s="2" t="s">
        <v>48</v>
      </c>
      <c r="AC5" s="2" t="s">
        <v>47</v>
      </c>
      <c r="AD5" s="29" t="s">
        <v>46</v>
      </c>
      <c r="AE5" s="29" t="s">
        <v>48</v>
      </c>
      <c r="AF5" s="29" t="s">
        <v>47</v>
      </c>
      <c r="AG5" s="2" t="s">
        <v>46</v>
      </c>
      <c r="AH5" s="2" t="s">
        <v>48</v>
      </c>
      <c r="AI5" s="2" t="s">
        <v>47</v>
      </c>
      <c r="AJ5" s="29" t="s">
        <v>46</v>
      </c>
      <c r="AK5" s="29" t="s">
        <v>48</v>
      </c>
      <c r="AL5" s="29" t="s">
        <v>47</v>
      </c>
    </row>
    <row r="6" spans="1:38" s="6" customFormat="1" ht="16.399999999999999" customHeight="1" x14ac:dyDescent="0.4">
      <c r="A6" s="34" t="s">
        <v>6</v>
      </c>
      <c r="B6" s="35"/>
      <c r="C6" s="11">
        <v>84</v>
      </c>
      <c r="D6" s="11">
        <f t="shared" ref="D6" si="0">0/1000</f>
        <v>0</v>
      </c>
      <c r="E6" s="11">
        <v>7787</v>
      </c>
      <c r="F6" s="11">
        <v>95</v>
      </c>
      <c r="G6" s="11">
        <f t="shared" ref="G6" si="1">0/1000</f>
        <v>0</v>
      </c>
      <c r="H6" s="11">
        <v>21345</v>
      </c>
      <c r="I6" s="11">
        <v>106</v>
      </c>
      <c r="J6" s="11">
        <f t="shared" ref="J6" si="2">0/1000</f>
        <v>0</v>
      </c>
      <c r="K6" s="11">
        <v>29833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6" customFormat="1" ht="16.399999999999999" customHeight="1" x14ac:dyDescent="0.4">
      <c r="A7" s="34" t="s">
        <v>7</v>
      </c>
      <c r="B7" s="35"/>
      <c r="C7" s="11">
        <v>49779</v>
      </c>
      <c r="D7" s="11">
        <v>0</v>
      </c>
      <c r="E7" s="11">
        <v>62138</v>
      </c>
      <c r="F7" s="11">
        <v>49831</v>
      </c>
      <c r="G7" s="11">
        <v>0</v>
      </c>
      <c r="H7" s="11">
        <v>62085</v>
      </c>
      <c r="I7" s="11">
        <v>49867</v>
      </c>
      <c r="J7" s="11">
        <v>0</v>
      </c>
      <c r="K7" s="11">
        <v>61922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6" customFormat="1" ht="16.399999999999999" customHeight="1" x14ac:dyDescent="0.4">
      <c r="A8" s="34" t="s">
        <v>8</v>
      </c>
      <c r="B8" s="35"/>
      <c r="C8" s="11"/>
      <c r="D8" s="11">
        <v>0</v>
      </c>
      <c r="E8" s="11"/>
      <c r="F8" s="11"/>
      <c r="G8" s="11">
        <v>0</v>
      </c>
      <c r="H8" s="11"/>
      <c r="I8" s="11"/>
      <c r="J8" s="11">
        <v>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s="6" customFormat="1" ht="16.399999999999999" customHeight="1" x14ac:dyDescent="0.4">
      <c r="A9" s="38" t="s">
        <v>41</v>
      </c>
      <c r="B9" s="39"/>
      <c r="C9" s="11"/>
      <c r="D9" s="11">
        <v>0</v>
      </c>
      <c r="E9" s="11"/>
      <c r="F9" s="11"/>
      <c r="G9" s="11">
        <v>0</v>
      </c>
      <c r="H9" s="11"/>
      <c r="I9" s="11"/>
      <c r="J9" s="11">
        <v>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s="6" customFormat="1" ht="16.399999999999999" customHeight="1" x14ac:dyDescent="0.4">
      <c r="A10" s="34" t="s">
        <v>9</v>
      </c>
      <c r="B10" s="35"/>
      <c r="C10" s="11"/>
      <c r="D10" s="11">
        <v>0</v>
      </c>
      <c r="E10" s="11"/>
      <c r="F10" s="11"/>
      <c r="G10" s="11">
        <v>0</v>
      </c>
      <c r="H10" s="11"/>
      <c r="I10" s="11"/>
      <c r="J10" s="11">
        <v>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s="6" customFormat="1" ht="16.399999999999999" customHeight="1" x14ac:dyDescent="0.4">
      <c r="A11" s="34" t="s">
        <v>10</v>
      </c>
      <c r="B11" s="35"/>
      <c r="C11" s="11"/>
      <c r="D11" s="11">
        <v>0</v>
      </c>
      <c r="E11" s="11"/>
      <c r="F11" s="11"/>
      <c r="G11" s="11">
        <v>0</v>
      </c>
      <c r="H11" s="11"/>
      <c r="I11" s="11"/>
      <c r="J11" s="11">
        <v>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s="6" customFormat="1" ht="16.399999999999999" customHeight="1" x14ac:dyDescent="0.4">
      <c r="A12" s="34" t="s">
        <v>11</v>
      </c>
      <c r="B12" s="35"/>
      <c r="C12" s="11">
        <v>233836</v>
      </c>
      <c r="D12" s="11">
        <f>198594240/1000</f>
        <v>198594.24</v>
      </c>
      <c r="E12" s="11">
        <v>307787</v>
      </c>
      <c r="F12" s="11">
        <v>233817</v>
      </c>
      <c r="G12" s="11">
        <f>198576240/1000</f>
        <v>198576.24</v>
      </c>
      <c r="H12" s="11">
        <v>307790</v>
      </c>
      <c r="I12" s="11">
        <v>233807</v>
      </c>
      <c r="J12" s="11">
        <f>198466240/1000</f>
        <v>198466.24</v>
      </c>
      <c r="K12" s="11">
        <v>306417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s="6" customFormat="1" ht="16.399999999999999" customHeight="1" x14ac:dyDescent="0.4">
      <c r="A13" s="32" t="s">
        <v>12</v>
      </c>
      <c r="B13" s="33"/>
      <c r="C13" s="30">
        <v>283699</v>
      </c>
      <c r="D13" s="30">
        <f>SUM(D6:D12)</f>
        <v>198594.24</v>
      </c>
      <c r="E13" s="30">
        <v>377712</v>
      </c>
      <c r="F13" s="30">
        <v>283743</v>
      </c>
      <c r="G13" s="30">
        <f>SUM(G6:G12)</f>
        <v>198576.24</v>
      </c>
      <c r="H13" s="30">
        <v>391220</v>
      </c>
      <c r="I13" s="30">
        <v>283780</v>
      </c>
      <c r="J13" s="30">
        <f>SUM(J6:J12)</f>
        <v>198466.24</v>
      </c>
      <c r="K13" s="30">
        <v>398172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</row>
    <row r="14" spans="1:38" s="6" customFormat="1" ht="16.399999999999999" customHeight="1" x14ac:dyDescent="0.4">
      <c r="A14" s="34" t="s">
        <v>13</v>
      </c>
      <c r="B14" s="35"/>
      <c r="C14" s="11">
        <v>27</v>
      </c>
      <c r="D14" s="11">
        <f>100000/1000</f>
        <v>100</v>
      </c>
      <c r="E14" s="11"/>
      <c r="F14" s="11">
        <v>37</v>
      </c>
      <c r="G14" s="11">
        <f>100000/1000</f>
        <v>100</v>
      </c>
      <c r="H14" s="11"/>
      <c r="I14" s="11">
        <v>47</v>
      </c>
      <c r="J14" s="11">
        <f t="shared" ref="J14" si="3">0/1000</f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s="6" customFormat="1" ht="16.399999999999999" customHeight="1" x14ac:dyDescent="0.4">
      <c r="A15" s="34" t="s">
        <v>14</v>
      </c>
      <c r="B15" s="35"/>
      <c r="C15" s="11">
        <v>0</v>
      </c>
      <c r="D15" s="11">
        <v>0</v>
      </c>
      <c r="E15" s="11"/>
      <c r="F15" s="11">
        <v>0</v>
      </c>
      <c r="G15" s="11">
        <v>0</v>
      </c>
      <c r="H15" s="11"/>
      <c r="I15" s="11">
        <v>0</v>
      </c>
      <c r="J15" s="11"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s="6" customFormat="1" ht="16.399999999999999" customHeight="1" x14ac:dyDescent="0.4">
      <c r="A16" s="34" t="s">
        <v>15</v>
      </c>
      <c r="B16" s="35"/>
      <c r="C16" s="11">
        <v>0</v>
      </c>
      <c r="D16" s="11">
        <v>0</v>
      </c>
      <c r="E16" s="11"/>
      <c r="F16" s="11">
        <v>0</v>
      </c>
      <c r="G16" s="11">
        <v>0</v>
      </c>
      <c r="H16" s="11"/>
      <c r="I16" s="11">
        <v>0</v>
      </c>
      <c r="J16" s="11"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s="6" customFormat="1" ht="16.399999999999999" customHeight="1" x14ac:dyDescent="0.4">
      <c r="A17" s="34" t="s">
        <v>16</v>
      </c>
      <c r="B17" s="35"/>
      <c r="C17" s="11">
        <v>0</v>
      </c>
      <c r="D17" s="11">
        <v>0</v>
      </c>
      <c r="E17" s="11"/>
      <c r="F17" s="11">
        <v>0</v>
      </c>
      <c r="G17" s="11">
        <v>0</v>
      </c>
      <c r="H17" s="11"/>
      <c r="I17" s="11">
        <v>0</v>
      </c>
      <c r="J17" s="11"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s="6" customFormat="1" ht="16.399999999999999" customHeight="1" x14ac:dyDescent="0.4">
      <c r="A18" s="32" t="s">
        <v>17</v>
      </c>
      <c r="B18" s="33"/>
      <c r="C18" s="3">
        <v>27</v>
      </c>
      <c r="D18" s="3">
        <f>SUM(D14:D17)</f>
        <v>100</v>
      </c>
      <c r="E18" s="3">
        <v>0</v>
      </c>
      <c r="F18" s="3">
        <v>37</v>
      </c>
      <c r="G18" s="3">
        <f t="shared" ref="G18" si="4">SUM(G14:G17)</f>
        <v>100</v>
      </c>
      <c r="H18" s="3">
        <v>0</v>
      </c>
      <c r="I18" s="3">
        <v>47</v>
      </c>
      <c r="J18" s="3">
        <f>SUM(J14:J17)</f>
        <v>0</v>
      </c>
      <c r="K18" s="3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6" customFormat="1" ht="16.399999999999999" customHeight="1" x14ac:dyDescent="0.4">
      <c r="A19" s="34" t="s">
        <v>18</v>
      </c>
      <c r="B19" s="35"/>
      <c r="C19" s="11">
        <v>230000</v>
      </c>
      <c r="D19" s="11">
        <v>0</v>
      </c>
      <c r="E19" s="11">
        <v>377712</v>
      </c>
      <c r="F19" s="11">
        <v>230000</v>
      </c>
      <c r="G19" s="11">
        <v>0</v>
      </c>
      <c r="H19" s="11">
        <v>391220</v>
      </c>
      <c r="I19" s="11">
        <v>230000</v>
      </c>
      <c r="J19" s="11">
        <v>0</v>
      </c>
      <c r="K19" s="11">
        <v>398172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s="6" customFormat="1" ht="16.399999999999999" customHeight="1" x14ac:dyDescent="0.4">
      <c r="A20" s="32" t="s">
        <v>19</v>
      </c>
      <c r="B20" s="33"/>
      <c r="C20" s="31">
        <v>283672</v>
      </c>
      <c r="D20" s="31">
        <f t="shared" ref="D20" si="5">D13-D18</f>
        <v>198494.24</v>
      </c>
      <c r="E20" s="31">
        <v>377712</v>
      </c>
      <c r="F20" s="31">
        <v>283706</v>
      </c>
      <c r="G20" s="31">
        <f t="shared" ref="G20" si="6">G13-G18</f>
        <v>198476.24</v>
      </c>
      <c r="H20" s="31">
        <v>391220</v>
      </c>
      <c r="I20" s="31">
        <v>283733</v>
      </c>
      <c r="J20" s="31">
        <f t="shared" ref="J20" si="7">J13-J18</f>
        <v>198466.24</v>
      </c>
      <c r="K20" s="31">
        <v>398172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1:38" x14ac:dyDescent="0.4">
      <c r="A21" s="8"/>
    </row>
    <row r="22" spans="1:38" x14ac:dyDescent="0.4">
      <c r="A22" s="8" t="s">
        <v>26</v>
      </c>
    </row>
    <row r="23" spans="1:38" s="9" customFormat="1" ht="23.4" customHeight="1" x14ac:dyDescent="0.4">
      <c r="A23" s="36" t="s">
        <v>30</v>
      </c>
      <c r="B23" s="37"/>
      <c r="C23" s="1" t="s">
        <v>50</v>
      </c>
      <c r="D23" s="1" t="s">
        <v>50</v>
      </c>
      <c r="E23" s="1" t="s">
        <v>51</v>
      </c>
      <c r="F23" s="28" t="s">
        <v>52</v>
      </c>
      <c r="G23" s="28" t="s">
        <v>52</v>
      </c>
      <c r="H23" s="28" t="s">
        <v>53</v>
      </c>
      <c r="I23" s="1" t="s">
        <v>54</v>
      </c>
      <c r="J23" s="1" t="s">
        <v>54</v>
      </c>
      <c r="K23" s="1" t="s">
        <v>55</v>
      </c>
      <c r="L23" s="28" t="s">
        <v>56</v>
      </c>
      <c r="M23" s="28" t="s">
        <v>56</v>
      </c>
      <c r="N23" s="28" t="s">
        <v>56</v>
      </c>
      <c r="O23" s="1" t="s">
        <v>57</v>
      </c>
      <c r="P23" s="1" t="s">
        <v>57</v>
      </c>
      <c r="Q23" s="1" t="s">
        <v>57</v>
      </c>
      <c r="R23" s="28" t="s">
        <v>58</v>
      </c>
      <c r="S23" s="28" t="s">
        <v>58</v>
      </c>
      <c r="T23" s="28" t="s">
        <v>58</v>
      </c>
      <c r="U23" s="1" t="s">
        <v>59</v>
      </c>
      <c r="V23" s="1" t="s">
        <v>59</v>
      </c>
      <c r="W23" s="1" t="s">
        <v>59</v>
      </c>
      <c r="X23" s="28" t="s">
        <v>60</v>
      </c>
      <c r="Y23" s="28" t="s">
        <v>60</v>
      </c>
      <c r="Z23" s="28" t="s">
        <v>60</v>
      </c>
      <c r="AA23" s="1" t="s">
        <v>61</v>
      </c>
      <c r="AB23" s="1" t="s">
        <v>61</v>
      </c>
      <c r="AC23" s="1" t="s">
        <v>62</v>
      </c>
      <c r="AD23" s="28" t="s">
        <v>63</v>
      </c>
      <c r="AE23" s="28" t="s">
        <v>63</v>
      </c>
      <c r="AF23" s="28" t="s">
        <v>63</v>
      </c>
      <c r="AG23" s="1" t="s">
        <v>64</v>
      </c>
      <c r="AH23" s="1" t="s">
        <v>64</v>
      </c>
      <c r="AI23" s="1" t="s">
        <v>64</v>
      </c>
      <c r="AJ23" s="28" t="s">
        <v>65</v>
      </c>
      <c r="AK23" s="28" t="s">
        <v>65</v>
      </c>
      <c r="AL23" s="28" t="s">
        <v>65</v>
      </c>
    </row>
    <row r="24" spans="1:38" s="10" customFormat="1" ht="37.25" customHeight="1" x14ac:dyDescent="0.4">
      <c r="A24" s="37"/>
      <c r="B24" s="37"/>
      <c r="C24" s="2" t="s">
        <v>46</v>
      </c>
      <c r="D24" s="2" t="s">
        <v>48</v>
      </c>
      <c r="E24" s="2" t="s">
        <v>47</v>
      </c>
      <c r="F24" s="29" t="s">
        <v>46</v>
      </c>
      <c r="G24" s="29" t="s">
        <v>48</v>
      </c>
      <c r="H24" s="29" t="s">
        <v>47</v>
      </c>
      <c r="I24" s="2" t="s">
        <v>46</v>
      </c>
      <c r="J24" s="2" t="s">
        <v>48</v>
      </c>
      <c r="K24" s="2" t="s">
        <v>47</v>
      </c>
      <c r="L24" s="29" t="s">
        <v>46</v>
      </c>
      <c r="M24" s="29" t="s">
        <v>48</v>
      </c>
      <c r="N24" s="29" t="s">
        <v>47</v>
      </c>
      <c r="O24" s="2" t="s">
        <v>46</v>
      </c>
      <c r="P24" s="2" t="s">
        <v>48</v>
      </c>
      <c r="Q24" s="2" t="s">
        <v>47</v>
      </c>
      <c r="R24" s="29" t="s">
        <v>46</v>
      </c>
      <c r="S24" s="29" t="s">
        <v>48</v>
      </c>
      <c r="T24" s="29" t="s">
        <v>47</v>
      </c>
      <c r="U24" s="2" t="s">
        <v>46</v>
      </c>
      <c r="V24" s="2" t="s">
        <v>48</v>
      </c>
      <c r="W24" s="2" t="s">
        <v>47</v>
      </c>
      <c r="X24" s="29" t="s">
        <v>46</v>
      </c>
      <c r="Y24" s="29" t="s">
        <v>48</v>
      </c>
      <c r="Z24" s="29" t="s">
        <v>47</v>
      </c>
      <c r="AA24" s="2" t="s">
        <v>46</v>
      </c>
      <c r="AB24" s="2" t="s">
        <v>48</v>
      </c>
      <c r="AC24" s="2" t="s">
        <v>47</v>
      </c>
      <c r="AD24" s="29" t="s">
        <v>46</v>
      </c>
      <c r="AE24" s="29" t="s">
        <v>48</v>
      </c>
      <c r="AF24" s="29" t="s">
        <v>47</v>
      </c>
      <c r="AG24" s="2" t="s">
        <v>46</v>
      </c>
      <c r="AH24" s="2" t="s">
        <v>48</v>
      </c>
      <c r="AI24" s="2" t="s">
        <v>47</v>
      </c>
      <c r="AJ24" s="29" t="s">
        <v>46</v>
      </c>
      <c r="AK24" s="29" t="s">
        <v>48</v>
      </c>
      <c r="AL24" s="29" t="s">
        <v>47</v>
      </c>
    </row>
    <row r="25" spans="1:38" x14ac:dyDescent="0.4">
      <c r="A25" s="13"/>
      <c r="B25" s="14" t="s">
        <v>20</v>
      </c>
      <c r="C25" s="11">
        <v>60</v>
      </c>
      <c r="D25" s="11">
        <f>ROUND(0.14/1000,0)</f>
        <v>0</v>
      </c>
      <c r="E25" s="11">
        <v>0</v>
      </c>
      <c r="F25" s="11">
        <v>62</v>
      </c>
      <c r="G25" s="11">
        <f>ROUND(0/1000,0)</f>
        <v>0</v>
      </c>
      <c r="H25" s="11">
        <v>13319</v>
      </c>
      <c r="I25" s="11">
        <v>47</v>
      </c>
      <c r="J25" s="11">
        <v>0</v>
      </c>
      <c r="K25" s="11">
        <v>7230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4">
      <c r="A26" s="15"/>
      <c r="B26" s="16" t="s">
        <v>21</v>
      </c>
      <c r="C26" s="11">
        <v>9</v>
      </c>
      <c r="D26" s="11">
        <f>0/1000</f>
        <v>0</v>
      </c>
      <c r="E26" s="11">
        <v>12</v>
      </c>
      <c r="F26" s="11">
        <v>28</v>
      </c>
      <c r="G26" s="11">
        <f>-18000/1000</f>
        <v>-18</v>
      </c>
      <c r="H26" s="11">
        <v>6</v>
      </c>
      <c r="I26" s="11">
        <v>19</v>
      </c>
      <c r="J26" s="11">
        <f>-10000/1000</f>
        <v>-10</v>
      </c>
      <c r="K26" s="11">
        <v>0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4">
      <c r="A27" s="17" t="s">
        <v>1</v>
      </c>
      <c r="B27" s="16" t="s">
        <v>22</v>
      </c>
      <c r="C27" s="11">
        <v>51</v>
      </c>
      <c r="D27" s="11">
        <f t="shared" ref="D27" si="8">SUM(D25:D26)</f>
        <v>0</v>
      </c>
      <c r="E27" s="11">
        <v>-12</v>
      </c>
      <c r="F27" s="11">
        <v>34</v>
      </c>
      <c r="G27" s="11">
        <f t="shared" ref="G27" si="9">SUM(G25:G26)</f>
        <v>-18</v>
      </c>
      <c r="H27" s="11">
        <v>13313</v>
      </c>
      <c r="I27" s="11">
        <v>28</v>
      </c>
      <c r="J27" s="11">
        <f>SUM(J25:J26)</f>
        <v>-10</v>
      </c>
      <c r="K27" s="11">
        <v>7230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4">
      <c r="A28" s="17"/>
      <c r="B28" s="12" t="s">
        <v>40</v>
      </c>
      <c r="C28" s="11">
        <v>0</v>
      </c>
      <c r="D28" s="11">
        <v>0</v>
      </c>
      <c r="E28" s="11">
        <v>226</v>
      </c>
      <c r="F28" s="11">
        <v>0</v>
      </c>
      <c r="G28" s="11">
        <v>0</v>
      </c>
      <c r="H28" s="11">
        <v>147</v>
      </c>
      <c r="I28" s="11">
        <v>0</v>
      </c>
      <c r="J28" s="11">
        <v>0</v>
      </c>
      <c r="K28" s="11">
        <v>-73</v>
      </c>
      <c r="L28" s="11"/>
      <c r="M28" s="11"/>
      <c r="N28" s="18"/>
      <c r="O28" s="11"/>
      <c r="P28" s="11"/>
      <c r="Q28" s="18"/>
      <c r="R28" s="11"/>
      <c r="S28" s="11"/>
      <c r="T28" s="18"/>
      <c r="U28" s="11"/>
      <c r="V28" s="11"/>
      <c r="W28" s="18"/>
      <c r="X28" s="11"/>
      <c r="Y28" s="11"/>
      <c r="Z28" s="18"/>
      <c r="AA28" s="11"/>
      <c r="AB28" s="11"/>
      <c r="AC28" s="18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4">
      <c r="A29" s="17"/>
      <c r="B29" s="16" t="s">
        <v>23</v>
      </c>
      <c r="C29" s="11">
        <v>51</v>
      </c>
      <c r="D29" s="11">
        <f t="shared" ref="D29" si="10">D27</f>
        <v>0</v>
      </c>
      <c r="E29" s="11">
        <v>214</v>
      </c>
      <c r="F29" s="11">
        <v>34</v>
      </c>
      <c r="G29" s="11">
        <f t="shared" ref="G29" si="11">G27</f>
        <v>-18</v>
      </c>
      <c r="H29" s="11">
        <v>13460</v>
      </c>
      <c r="I29" s="11">
        <v>28</v>
      </c>
      <c r="J29" s="11">
        <f t="shared" ref="J29" si="12">J27</f>
        <v>-10</v>
      </c>
      <c r="K29" s="11">
        <v>7157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4">
      <c r="A30" s="15"/>
      <c r="B30" s="16" t="s">
        <v>24</v>
      </c>
      <c r="C30" s="11">
        <v>0</v>
      </c>
      <c r="D30" s="11">
        <f t="shared" ref="D30" si="13">D27</f>
        <v>0</v>
      </c>
      <c r="E30" s="11">
        <v>214</v>
      </c>
      <c r="F30" s="11">
        <v>0</v>
      </c>
      <c r="G30" s="11">
        <f t="shared" ref="G30" si="14">G27</f>
        <v>-18</v>
      </c>
      <c r="H30" s="11">
        <v>13460</v>
      </c>
      <c r="I30" s="11">
        <v>0</v>
      </c>
      <c r="J30" s="11">
        <f t="shared" ref="J30" si="15">J27</f>
        <v>-10</v>
      </c>
      <c r="K30" s="11">
        <v>7157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4">
      <c r="A31" s="15"/>
      <c r="B31" s="19" t="s">
        <v>25</v>
      </c>
      <c r="C31" s="11">
        <v>0</v>
      </c>
      <c r="D31" s="11">
        <f>D30</f>
        <v>0</v>
      </c>
      <c r="E31" s="11">
        <v>909</v>
      </c>
      <c r="F31" s="11">
        <v>0</v>
      </c>
      <c r="G31" s="11">
        <f t="shared" ref="G31" si="16">G30</f>
        <v>-18</v>
      </c>
      <c r="H31" s="11">
        <v>48</v>
      </c>
      <c r="I31" s="11">
        <v>0</v>
      </c>
      <c r="J31" s="11">
        <f>J30</f>
        <v>-10</v>
      </c>
      <c r="K31" s="11">
        <v>-205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4">
      <c r="A32" s="13"/>
      <c r="B32" s="20" t="s">
        <v>20</v>
      </c>
      <c r="C32" s="11">
        <v>60</v>
      </c>
      <c r="D32" s="11">
        <f>D25</f>
        <v>0</v>
      </c>
      <c r="E32" s="11">
        <v>0</v>
      </c>
      <c r="F32" s="11">
        <v>122</v>
      </c>
      <c r="G32" s="11">
        <f t="shared" ref="G32:G33" si="17">F32+G25</f>
        <v>122</v>
      </c>
      <c r="H32" s="11">
        <v>13319</v>
      </c>
      <c r="I32" s="11">
        <v>169</v>
      </c>
      <c r="J32" s="11">
        <f t="shared" ref="J32:J33" si="18">I32+J25</f>
        <v>169</v>
      </c>
      <c r="K32" s="11">
        <v>20549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4">
      <c r="A33" s="15"/>
      <c r="B33" s="20" t="s">
        <v>21</v>
      </c>
      <c r="C33" s="11">
        <v>9</v>
      </c>
      <c r="D33" s="11">
        <v>0</v>
      </c>
      <c r="E33" s="11">
        <v>12</v>
      </c>
      <c r="F33" s="11">
        <v>37</v>
      </c>
      <c r="G33" s="11">
        <f t="shared" si="17"/>
        <v>19</v>
      </c>
      <c r="H33" s="11">
        <v>18</v>
      </c>
      <c r="I33" s="11">
        <v>56</v>
      </c>
      <c r="J33" s="11">
        <f t="shared" si="18"/>
        <v>46</v>
      </c>
      <c r="K33" s="11">
        <v>18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4">
      <c r="A34" s="17" t="s">
        <v>2</v>
      </c>
      <c r="B34" s="19" t="s">
        <v>22</v>
      </c>
      <c r="C34" s="11">
        <v>51</v>
      </c>
      <c r="D34" s="11">
        <f t="shared" ref="D34" si="19">SUM(D32:D33)</f>
        <v>0</v>
      </c>
      <c r="E34" s="11">
        <v>-12</v>
      </c>
      <c r="F34" s="11">
        <v>85</v>
      </c>
      <c r="G34" s="11">
        <f>SUM(G32:G33)</f>
        <v>141</v>
      </c>
      <c r="H34" s="11">
        <v>13301</v>
      </c>
      <c r="I34" s="11">
        <v>113</v>
      </c>
      <c r="J34" s="11">
        <f>SUM(J32:J33)</f>
        <v>215</v>
      </c>
      <c r="K34" s="11">
        <v>20531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4">
      <c r="A35" s="17"/>
      <c r="B35" s="12" t="s">
        <v>40</v>
      </c>
      <c r="C35" s="11">
        <v>0</v>
      </c>
      <c r="D35" s="11">
        <v>0</v>
      </c>
      <c r="E35" s="11">
        <v>226</v>
      </c>
      <c r="F35" s="11">
        <v>0</v>
      </c>
      <c r="G35" s="11">
        <v>0</v>
      </c>
      <c r="H35" s="11">
        <v>373</v>
      </c>
      <c r="I35" s="11">
        <v>0</v>
      </c>
      <c r="J35" s="11">
        <v>0</v>
      </c>
      <c r="K35" s="11">
        <v>300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4">
      <c r="A36" s="17"/>
      <c r="B36" s="19" t="s">
        <v>23</v>
      </c>
      <c r="C36" s="11">
        <v>51</v>
      </c>
      <c r="D36" s="11">
        <f t="shared" ref="D36" si="20">D34</f>
        <v>0</v>
      </c>
      <c r="E36" s="11">
        <v>214</v>
      </c>
      <c r="F36" s="11">
        <v>85</v>
      </c>
      <c r="G36" s="11">
        <f t="shared" ref="G36" si="21">G34</f>
        <v>141</v>
      </c>
      <c r="H36" s="11">
        <v>13674</v>
      </c>
      <c r="I36" s="11">
        <v>113</v>
      </c>
      <c r="J36" s="11">
        <f>J34</f>
        <v>215</v>
      </c>
      <c r="K36" s="11">
        <v>20831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x14ac:dyDescent="0.4">
      <c r="A37" s="15"/>
      <c r="B37" s="19" t="s">
        <v>24</v>
      </c>
      <c r="C37" s="11">
        <v>0</v>
      </c>
      <c r="D37" s="11">
        <f t="shared" ref="D37" si="22">D34</f>
        <v>0</v>
      </c>
      <c r="E37" s="11">
        <v>214</v>
      </c>
      <c r="F37" s="11">
        <v>0</v>
      </c>
      <c r="G37" s="11">
        <f t="shared" ref="G37" si="23">G34</f>
        <v>141</v>
      </c>
      <c r="H37" s="11">
        <v>13674</v>
      </c>
      <c r="I37" s="11">
        <v>0</v>
      </c>
      <c r="J37" s="11">
        <f>J34</f>
        <v>215</v>
      </c>
      <c r="K37" s="11">
        <v>20831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x14ac:dyDescent="0.4">
      <c r="A38" s="21"/>
      <c r="B38" s="22" t="s">
        <v>25</v>
      </c>
      <c r="C38" s="11">
        <v>0</v>
      </c>
      <c r="D38" s="11">
        <f t="shared" ref="D38" si="24">D37</f>
        <v>0</v>
      </c>
      <c r="E38" s="11">
        <v>909</v>
      </c>
      <c r="F38" s="11">
        <v>0</v>
      </c>
      <c r="G38" s="11">
        <f t="shared" ref="G38" si="25">G37</f>
        <v>141</v>
      </c>
      <c r="H38" s="11">
        <v>957</v>
      </c>
      <c r="I38" s="11">
        <v>0</v>
      </c>
      <c r="J38" s="11">
        <f>J37</f>
        <v>215</v>
      </c>
      <c r="K38" s="11">
        <v>752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x14ac:dyDescent="0.4">
      <c r="B39" s="8"/>
    </row>
    <row r="40" spans="1:38" ht="20.149999999999999" customHeight="1" x14ac:dyDescent="0.4">
      <c r="A40" s="8" t="s">
        <v>27</v>
      </c>
    </row>
    <row r="41" spans="1:38" s="9" customFormat="1" ht="23.4" customHeight="1" x14ac:dyDescent="0.4">
      <c r="A41" s="36" t="s">
        <v>30</v>
      </c>
      <c r="B41" s="37"/>
      <c r="C41" s="1" t="s">
        <v>50</v>
      </c>
      <c r="D41" s="1" t="s">
        <v>50</v>
      </c>
      <c r="E41" s="1" t="s">
        <v>51</v>
      </c>
      <c r="F41" s="28" t="s">
        <v>52</v>
      </c>
      <c r="G41" s="28" t="s">
        <v>52</v>
      </c>
      <c r="H41" s="28" t="s">
        <v>53</v>
      </c>
      <c r="I41" s="1" t="s">
        <v>54</v>
      </c>
      <c r="J41" s="1" t="s">
        <v>54</v>
      </c>
      <c r="K41" s="1" t="s">
        <v>55</v>
      </c>
      <c r="L41" s="28" t="s">
        <v>56</v>
      </c>
      <c r="M41" s="28" t="s">
        <v>56</v>
      </c>
      <c r="N41" s="28" t="s">
        <v>56</v>
      </c>
      <c r="O41" s="1" t="s">
        <v>57</v>
      </c>
      <c r="P41" s="1" t="s">
        <v>57</v>
      </c>
      <c r="Q41" s="1" t="s">
        <v>57</v>
      </c>
      <c r="R41" s="28" t="s">
        <v>58</v>
      </c>
      <c r="S41" s="28" t="s">
        <v>58</v>
      </c>
      <c r="T41" s="28" t="s">
        <v>58</v>
      </c>
      <c r="U41" s="1" t="s">
        <v>59</v>
      </c>
      <c r="V41" s="1" t="s">
        <v>59</v>
      </c>
      <c r="W41" s="1" t="s">
        <v>59</v>
      </c>
      <c r="X41" s="28" t="s">
        <v>60</v>
      </c>
      <c r="Y41" s="28" t="s">
        <v>60</v>
      </c>
      <c r="Z41" s="28" t="s">
        <v>60</v>
      </c>
      <c r="AA41" s="1" t="s">
        <v>61</v>
      </c>
      <c r="AB41" s="1" t="s">
        <v>61</v>
      </c>
      <c r="AC41" s="1" t="s">
        <v>62</v>
      </c>
      <c r="AD41" s="28" t="s">
        <v>63</v>
      </c>
      <c r="AE41" s="28" t="s">
        <v>63</v>
      </c>
      <c r="AF41" s="28" t="s">
        <v>63</v>
      </c>
      <c r="AG41" s="1" t="s">
        <v>64</v>
      </c>
      <c r="AH41" s="1" t="s">
        <v>64</v>
      </c>
      <c r="AI41" s="1" t="s">
        <v>64</v>
      </c>
      <c r="AJ41" s="28" t="s">
        <v>65</v>
      </c>
      <c r="AK41" s="28" t="s">
        <v>65</v>
      </c>
      <c r="AL41" s="28" t="s">
        <v>65</v>
      </c>
    </row>
    <row r="42" spans="1:38" s="10" customFormat="1" ht="37.25" customHeight="1" x14ac:dyDescent="0.4">
      <c r="A42" s="37"/>
      <c r="B42" s="37"/>
      <c r="C42" s="2" t="s">
        <v>46</v>
      </c>
      <c r="D42" s="2" t="s">
        <v>48</v>
      </c>
      <c r="E42" s="2" t="s">
        <v>47</v>
      </c>
      <c r="F42" s="29" t="s">
        <v>46</v>
      </c>
      <c r="G42" s="29" t="s">
        <v>48</v>
      </c>
      <c r="H42" s="29" t="s">
        <v>47</v>
      </c>
      <c r="I42" s="2" t="s">
        <v>46</v>
      </c>
      <c r="J42" s="2" t="s">
        <v>48</v>
      </c>
      <c r="K42" s="2" t="s">
        <v>47</v>
      </c>
      <c r="L42" s="29" t="s">
        <v>46</v>
      </c>
      <c r="M42" s="29" t="s">
        <v>48</v>
      </c>
      <c r="N42" s="29" t="s">
        <v>47</v>
      </c>
      <c r="O42" s="2" t="s">
        <v>46</v>
      </c>
      <c r="P42" s="2" t="s">
        <v>48</v>
      </c>
      <c r="Q42" s="2" t="s">
        <v>47</v>
      </c>
      <c r="R42" s="29" t="s">
        <v>46</v>
      </c>
      <c r="S42" s="29" t="s">
        <v>48</v>
      </c>
      <c r="T42" s="29" t="s">
        <v>47</v>
      </c>
      <c r="U42" s="2" t="s">
        <v>46</v>
      </c>
      <c r="V42" s="2" t="s">
        <v>48</v>
      </c>
      <c r="W42" s="2" t="s">
        <v>47</v>
      </c>
      <c r="X42" s="29" t="s">
        <v>46</v>
      </c>
      <c r="Y42" s="29" t="s">
        <v>48</v>
      </c>
      <c r="Z42" s="29" t="s">
        <v>47</v>
      </c>
      <c r="AA42" s="2" t="s">
        <v>46</v>
      </c>
      <c r="AB42" s="2" t="s">
        <v>48</v>
      </c>
      <c r="AC42" s="2" t="s">
        <v>47</v>
      </c>
      <c r="AD42" s="29" t="s">
        <v>46</v>
      </c>
      <c r="AE42" s="29" t="s">
        <v>48</v>
      </c>
      <c r="AF42" s="29" t="s">
        <v>47</v>
      </c>
      <c r="AG42" s="2" t="s">
        <v>46</v>
      </c>
      <c r="AH42" s="2" t="s">
        <v>48</v>
      </c>
      <c r="AI42" s="2" t="s">
        <v>47</v>
      </c>
      <c r="AJ42" s="29" t="s">
        <v>46</v>
      </c>
      <c r="AK42" s="29" t="s">
        <v>48</v>
      </c>
      <c r="AL42" s="29" t="s">
        <v>47</v>
      </c>
    </row>
    <row r="43" spans="1:38" ht="16.399999999999999" customHeight="1" x14ac:dyDescent="0.4">
      <c r="A43" s="23" t="s">
        <v>1</v>
      </c>
      <c r="B43" s="2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</row>
    <row r="44" spans="1:38" ht="16.399999999999999" customHeight="1" x14ac:dyDescent="0.4">
      <c r="A44" s="25"/>
      <c r="B44" s="2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</row>
    <row r="45" spans="1:38" ht="16.399999999999999" customHeight="1" x14ac:dyDescent="0.4">
      <c r="A45" s="23" t="s">
        <v>2</v>
      </c>
      <c r="B45" s="2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</row>
    <row r="46" spans="1:38" ht="16.399999999999999" customHeight="1" x14ac:dyDescent="0.4">
      <c r="A46" s="25"/>
      <c r="B46" s="2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</row>
    <row r="47" spans="1:38" x14ac:dyDescent="0.4">
      <c r="B47" s="8"/>
    </row>
    <row r="48" spans="1:38" ht="20.149999999999999" customHeight="1" x14ac:dyDescent="0.4">
      <c r="A48" s="26" t="s">
        <v>31</v>
      </c>
    </row>
    <row r="49" spans="1:38" s="9" customFormat="1" ht="23.4" customHeight="1" x14ac:dyDescent="0.4">
      <c r="A49" s="36" t="s">
        <v>30</v>
      </c>
      <c r="B49" s="37"/>
      <c r="C49" s="1" t="s">
        <v>50</v>
      </c>
      <c r="D49" s="1" t="s">
        <v>50</v>
      </c>
      <c r="E49" s="1" t="s">
        <v>51</v>
      </c>
      <c r="F49" s="28" t="s">
        <v>52</v>
      </c>
      <c r="G49" s="28" t="s">
        <v>52</v>
      </c>
      <c r="H49" s="28" t="s">
        <v>53</v>
      </c>
      <c r="I49" s="1" t="s">
        <v>54</v>
      </c>
      <c r="J49" s="1" t="s">
        <v>54</v>
      </c>
      <c r="K49" s="1" t="s">
        <v>55</v>
      </c>
      <c r="L49" s="28" t="s">
        <v>56</v>
      </c>
      <c r="M49" s="28" t="s">
        <v>56</v>
      </c>
      <c r="N49" s="28" t="s">
        <v>56</v>
      </c>
      <c r="O49" s="1" t="s">
        <v>57</v>
      </c>
      <c r="P49" s="1" t="s">
        <v>57</v>
      </c>
      <c r="Q49" s="1" t="s">
        <v>57</v>
      </c>
      <c r="R49" s="28" t="s">
        <v>58</v>
      </c>
      <c r="S49" s="28" t="s">
        <v>58</v>
      </c>
      <c r="T49" s="28" t="s">
        <v>58</v>
      </c>
      <c r="U49" s="1" t="s">
        <v>59</v>
      </c>
      <c r="V49" s="1" t="s">
        <v>59</v>
      </c>
      <c r="W49" s="1" t="s">
        <v>59</v>
      </c>
      <c r="X49" s="28" t="s">
        <v>60</v>
      </c>
      <c r="Y49" s="28" t="s">
        <v>60</v>
      </c>
      <c r="Z49" s="28" t="s">
        <v>60</v>
      </c>
      <c r="AA49" s="1" t="s">
        <v>61</v>
      </c>
      <c r="AB49" s="1" t="s">
        <v>61</v>
      </c>
      <c r="AC49" s="1" t="s">
        <v>62</v>
      </c>
      <c r="AD49" s="28" t="s">
        <v>63</v>
      </c>
      <c r="AE49" s="28" t="s">
        <v>63</v>
      </c>
      <c r="AF49" s="28" t="s">
        <v>63</v>
      </c>
      <c r="AG49" s="1" t="s">
        <v>64</v>
      </c>
      <c r="AH49" s="1" t="s">
        <v>64</v>
      </c>
      <c r="AI49" s="1" t="s">
        <v>64</v>
      </c>
      <c r="AJ49" s="28" t="s">
        <v>65</v>
      </c>
      <c r="AK49" s="28" t="s">
        <v>65</v>
      </c>
      <c r="AL49" s="28" t="s">
        <v>65</v>
      </c>
    </row>
    <row r="50" spans="1:38" s="10" customFormat="1" ht="37.25" customHeight="1" x14ac:dyDescent="0.4">
      <c r="A50" s="37"/>
      <c r="B50" s="37"/>
      <c r="C50" s="2" t="s">
        <v>46</v>
      </c>
      <c r="D50" s="2" t="s">
        <v>48</v>
      </c>
      <c r="E50" s="2" t="s">
        <v>47</v>
      </c>
      <c r="F50" s="29" t="s">
        <v>46</v>
      </c>
      <c r="G50" s="29" t="s">
        <v>48</v>
      </c>
      <c r="H50" s="29" t="s">
        <v>47</v>
      </c>
      <c r="I50" s="2" t="s">
        <v>46</v>
      </c>
      <c r="J50" s="2" t="s">
        <v>48</v>
      </c>
      <c r="K50" s="2" t="s">
        <v>47</v>
      </c>
      <c r="L50" s="29" t="s">
        <v>46</v>
      </c>
      <c r="M50" s="29" t="s">
        <v>48</v>
      </c>
      <c r="N50" s="29" t="s">
        <v>47</v>
      </c>
      <c r="O50" s="2" t="s">
        <v>46</v>
      </c>
      <c r="P50" s="2" t="s">
        <v>48</v>
      </c>
      <c r="Q50" s="2" t="s">
        <v>47</v>
      </c>
      <c r="R50" s="29" t="s">
        <v>46</v>
      </c>
      <c r="S50" s="29" t="s">
        <v>48</v>
      </c>
      <c r="T50" s="29" t="s">
        <v>47</v>
      </c>
      <c r="U50" s="2" t="s">
        <v>46</v>
      </c>
      <c r="V50" s="2" t="s">
        <v>48</v>
      </c>
      <c r="W50" s="2" t="s">
        <v>47</v>
      </c>
      <c r="X50" s="29" t="s">
        <v>46</v>
      </c>
      <c r="Y50" s="29" t="s">
        <v>48</v>
      </c>
      <c r="Z50" s="29" t="s">
        <v>47</v>
      </c>
      <c r="AA50" s="2" t="s">
        <v>46</v>
      </c>
      <c r="AB50" s="2" t="s">
        <v>48</v>
      </c>
      <c r="AC50" s="2" t="s">
        <v>47</v>
      </c>
      <c r="AD50" s="29" t="s">
        <v>46</v>
      </c>
      <c r="AE50" s="29" t="s">
        <v>48</v>
      </c>
      <c r="AF50" s="29" t="s">
        <v>47</v>
      </c>
      <c r="AG50" s="2" t="s">
        <v>46</v>
      </c>
      <c r="AH50" s="2" t="s">
        <v>48</v>
      </c>
      <c r="AI50" s="2" t="s">
        <v>47</v>
      </c>
      <c r="AJ50" s="29" t="s">
        <v>46</v>
      </c>
      <c r="AK50" s="29" t="s">
        <v>48</v>
      </c>
      <c r="AL50" s="29" t="s">
        <v>47</v>
      </c>
    </row>
    <row r="51" spans="1:38" ht="18" customHeight="1" x14ac:dyDescent="0.4">
      <c r="A51" s="34" t="s">
        <v>32</v>
      </c>
      <c r="B51" s="35"/>
      <c r="C51" s="27">
        <v>41</v>
      </c>
      <c r="D51" s="27">
        <v>0</v>
      </c>
      <c r="E51" s="27">
        <v>0</v>
      </c>
      <c r="F51" s="27">
        <v>0</v>
      </c>
      <c r="G51" s="27">
        <v>0</v>
      </c>
      <c r="H51" s="27">
        <v>13319</v>
      </c>
      <c r="I51" s="27">
        <v>0</v>
      </c>
      <c r="J51" s="27">
        <v>0</v>
      </c>
      <c r="K51" s="27">
        <v>7230</v>
      </c>
      <c r="L51" s="27"/>
      <c r="M51" s="27"/>
      <c r="N51" s="27"/>
      <c r="O51" s="18"/>
      <c r="P51" s="18"/>
      <c r="Q51" s="18"/>
      <c r="R51" s="27"/>
      <c r="S51" s="27"/>
      <c r="T51" s="27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ht="18" customHeight="1" x14ac:dyDescent="0.4">
      <c r="A52" s="34" t="s">
        <v>33</v>
      </c>
      <c r="B52" s="35"/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/>
      <c r="M52" s="27"/>
      <c r="N52" s="27"/>
      <c r="O52" s="18"/>
      <c r="P52" s="18"/>
      <c r="Q52" s="18"/>
      <c r="R52" s="27"/>
      <c r="S52" s="27"/>
      <c r="T52" s="27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ht="18" customHeight="1" x14ac:dyDescent="0.4">
      <c r="A53" s="34" t="s">
        <v>34</v>
      </c>
      <c r="B53" s="35"/>
      <c r="C53" s="11">
        <v>51</v>
      </c>
      <c r="D53" s="11">
        <v>0</v>
      </c>
      <c r="E53" s="11">
        <v>0</v>
      </c>
      <c r="F53" s="11">
        <v>34</v>
      </c>
      <c r="G53" s="11">
        <f>G29</f>
        <v>-18</v>
      </c>
      <c r="H53" s="11">
        <v>0</v>
      </c>
      <c r="I53" s="11">
        <v>28</v>
      </c>
      <c r="J53" s="11">
        <f t="shared" ref="J53" si="26">J29</f>
        <v>-10</v>
      </c>
      <c r="K53" s="11">
        <v>0</v>
      </c>
      <c r="L53" s="11"/>
      <c r="M53" s="11"/>
      <c r="N53" s="11"/>
      <c r="O53" s="18"/>
      <c r="P53" s="18"/>
      <c r="Q53" s="18"/>
      <c r="R53" s="11"/>
      <c r="S53" s="11"/>
      <c r="T53" s="11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ht="16.399999999999999" customHeight="1" x14ac:dyDescent="0.4">
      <c r="A54" s="34" t="s">
        <v>35</v>
      </c>
      <c r="B54" s="35"/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13319</v>
      </c>
      <c r="I54" s="11">
        <v>0</v>
      </c>
      <c r="J54" s="11">
        <v>0</v>
      </c>
      <c r="K54" s="11">
        <v>7230</v>
      </c>
      <c r="L54" s="11"/>
      <c r="M54" s="11"/>
      <c r="N54" s="11"/>
      <c r="O54" s="18"/>
      <c r="P54" s="18"/>
      <c r="Q54" s="18"/>
      <c r="R54" s="11"/>
      <c r="S54" s="11"/>
      <c r="T54" s="11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38" x14ac:dyDescent="0.4">
      <c r="A55" s="8" t="s">
        <v>3</v>
      </c>
      <c r="B55" s="8" t="s">
        <v>4</v>
      </c>
    </row>
    <row r="56" spans="1:38" x14ac:dyDescent="0.4">
      <c r="B56" s="8" t="s">
        <v>38</v>
      </c>
    </row>
    <row r="57" spans="1:38" x14ac:dyDescent="0.4">
      <c r="B57" s="8" t="s">
        <v>42</v>
      </c>
    </row>
    <row r="58" spans="1:38" x14ac:dyDescent="0.4">
      <c r="B58" s="8" t="s">
        <v>43</v>
      </c>
    </row>
  </sheetData>
  <mergeCells count="23">
    <mergeCell ref="A49:B50"/>
    <mergeCell ref="A51:B51"/>
    <mergeCell ref="A52:B52"/>
    <mergeCell ref="A53:B53"/>
    <mergeCell ref="A54:B54"/>
    <mergeCell ref="A41:B4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4"/>
    <mergeCell ref="A10:B10"/>
    <mergeCell ref="A4:B5"/>
    <mergeCell ref="A6:B6"/>
    <mergeCell ref="A7:B7"/>
    <mergeCell ref="A8:B8"/>
    <mergeCell ref="A9:B9"/>
  </mergeCells>
  <phoneticPr fontId="16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專營證券商</vt:lpstr>
      <vt:lpstr>專營銀行</vt:lpstr>
      <vt:lpstr>專營證券商!Print_Titles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賴育新</cp:lastModifiedBy>
  <cp:lastPrinted>2018-09-10T07:08:08Z</cp:lastPrinted>
  <dcterms:created xsi:type="dcterms:W3CDTF">2005-05-31T08:28:58Z</dcterms:created>
  <dcterms:modified xsi:type="dcterms:W3CDTF">2025-04-15T07:25:29Z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976241897</vt:i4>
  </property>
  <property fmtid="{D5CDD505-2E9C-101B-9397-08002B2CF9AE}" pid="3" name="_EmailSubject">
    <vt:lpwstr>富達證券股份有限公司---財務報表及資本適足率申報---94年5月</vt:lpwstr>
  </property>
  <property fmtid="{D5CDD505-2E9C-101B-9397-08002B2CF9AE}" pid="4" name="_AuthorEmail">
    <vt:lpwstr>anita.lin@fmr.com</vt:lpwstr>
  </property>
  <property fmtid="{D5CDD505-2E9C-101B-9397-08002B2CF9AE}" pid="5" name="_AuthorEmailDisplayName">
    <vt:lpwstr>Lin, Anita</vt:lpwstr>
  </property>
  <property fmtid="{D5CDD505-2E9C-101B-9397-08002B2CF9AE}" pid="6" name="_ReviewingToolsShownOnce">
    <vt:lpwstr/>
  </property>
</Properties>
</file>