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50" windowWidth="10030" windowHeight="6340" tabRatio="895" firstSheet="7" activeTab="11"/>
  </bookViews>
  <sheets>
    <sheet name="106年1月" sheetId="68" r:id="rId1"/>
    <sheet name="106年2月" sheetId="69" r:id="rId2"/>
    <sheet name="106年3月" sheetId="70" r:id="rId3"/>
    <sheet name="106年4月" sheetId="71" r:id="rId4"/>
    <sheet name="106年5月" sheetId="72" r:id="rId5"/>
    <sheet name="106年6月" sheetId="73" r:id="rId6"/>
    <sheet name="106年7月" sheetId="74" r:id="rId7"/>
    <sheet name="106年8月" sheetId="75" r:id="rId8"/>
    <sheet name="106年9月" sheetId="76" r:id="rId9"/>
    <sheet name="106年10月" sheetId="77" r:id="rId10"/>
    <sheet name="106年11月" sheetId="78" r:id="rId11"/>
    <sheet name="106年12月" sheetId="79" r:id="rId12"/>
    <sheet name="TOTAL" sheetId="80" r:id="rId13"/>
  </sheets>
  <externalReferences>
    <externalReference r:id="rId14"/>
  </externalReferences>
  <definedNames>
    <definedName name="_xlnm.Print_Area" localSheetId="12">TOTAL!$A$1:$AC$158</definedName>
    <definedName name="_xlnm.Print_Titles" localSheetId="12">TOTAL!$3:$5</definedName>
  </definedNames>
  <calcPr calcId="125725"/>
</workbook>
</file>

<file path=xl/calcChain.xml><?xml version="1.0" encoding="utf-8"?>
<calcChain xmlns="http://schemas.openxmlformats.org/spreadsheetml/2006/main">
  <c r="F75" i="80"/>
  <c r="G75"/>
  <c r="F10"/>
  <c r="F6"/>
  <c r="H140" i="77"/>
  <c r="G153"/>
  <c r="G152"/>
  <c r="H152" s="1"/>
  <c r="G151"/>
  <c r="C139"/>
  <c r="D139"/>
  <c r="D152" s="1"/>
  <c r="C140"/>
  <c r="C141" s="1"/>
  <c r="D140"/>
  <c r="F153"/>
  <c r="F152"/>
  <c r="F151"/>
  <c r="H149"/>
  <c r="H148"/>
  <c r="H147"/>
  <c r="H146"/>
  <c r="H145"/>
  <c r="H144"/>
  <c r="H143"/>
  <c r="H142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C151"/>
  <c r="D148"/>
  <c r="D149" s="1"/>
  <c r="C148"/>
  <c r="E148" s="1"/>
  <c r="D147"/>
  <c r="C147"/>
  <c r="C149" s="1"/>
  <c r="E146"/>
  <c r="D146"/>
  <c r="C146"/>
  <c r="D144"/>
  <c r="D145" s="1"/>
  <c r="C144"/>
  <c r="E144" s="1"/>
  <c r="D143"/>
  <c r="C143"/>
  <c r="C145" s="1"/>
  <c r="E142"/>
  <c r="D142"/>
  <c r="C142"/>
  <c r="E138"/>
  <c r="D138"/>
  <c r="C138"/>
  <c r="D136"/>
  <c r="D137" s="1"/>
  <c r="C136"/>
  <c r="E136" s="1"/>
  <c r="D135"/>
  <c r="C135"/>
  <c r="C137" s="1"/>
  <c r="E134"/>
  <c r="D134"/>
  <c r="C134"/>
  <c r="D132"/>
  <c r="D133" s="1"/>
  <c r="C132"/>
  <c r="E132" s="1"/>
  <c r="D131"/>
  <c r="C131"/>
  <c r="C133" s="1"/>
  <c r="E130"/>
  <c r="D130"/>
  <c r="C130"/>
  <c r="D128"/>
  <c r="D129" s="1"/>
  <c r="C128"/>
  <c r="E128" s="1"/>
  <c r="D127"/>
  <c r="C127"/>
  <c r="C129" s="1"/>
  <c r="E126"/>
  <c r="D126"/>
  <c r="C126"/>
  <c r="D124"/>
  <c r="D125" s="1"/>
  <c r="C124"/>
  <c r="E124" s="1"/>
  <c r="D123"/>
  <c r="C123"/>
  <c r="C125" s="1"/>
  <c r="E122"/>
  <c r="D122"/>
  <c r="C122"/>
  <c r="D120"/>
  <c r="D121" s="1"/>
  <c r="C120"/>
  <c r="E120" s="1"/>
  <c r="D119"/>
  <c r="C119"/>
  <c r="C121" s="1"/>
  <c r="E118"/>
  <c r="D118"/>
  <c r="C118"/>
  <c r="D116"/>
  <c r="D117" s="1"/>
  <c r="C116"/>
  <c r="E116" s="1"/>
  <c r="D115"/>
  <c r="C115"/>
  <c r="C117" s="1"/>
  <c r="E114"/>
  <c r="D114"/>
  <c r="C114"/>
  <c r="D112"/>
  <c r="D113" s="1"/>
  <c r="C112"/>
  <c r="E112" s="1"/>
  <c r="D111"/>
  <c r="C111"/>
  <c r="C113" s="1"/>
  <c r="E110"/>
  <c r="D110"/>
  <c r="C110"/>
  <c r="D108"/>
  <c r="D109" s="1"/>
  <c r="C108"/>
  <c r="E108" s="1"/>
  <c r="D107"/>
  <c r="C107"/>
  <c r="C109" s="1"/>
  <c r="E106"/>
  <c r="D106"/>
  <c r="C106"/>
  <c r="D104"/>
  <c r="D105" s="1"/>
  <c r="C104"/>
  <c r="E104" s="1"/>
  <c r="D103"/>
  <c r="C103"/>
  <c r="C105" s="1"/>
  <c r="E102"/>
  <c r="D102"/>
  <c r="C102"/>
  <c r="D100"/>
  <c r="D101" s="1"/>
  <c r="C100"/>
  <c r="E100" s="1"/>
  <c r="D99"/>
  <c r="C99"/>
  <c r="C101" s="1"/>
  <c r="E98"/>
  <c r="D98"/>
  <c r="C98"/>
  <c r="D96"/>
  <c r="D97" s="1"/>
  <c r="C96"/>
  <c r="E96" s="1"/>
  <c r="D95"/>
  <c r="C95"/>
  <c r="C97" s="1"/>
  <c r="E94"/>
  <c r="D94"/>
  <c r="C94"/>
  <c r="D92"/>
  <c r="D93" s="1"/>
  <c r="C92"/>
  <c r="E92" s="1"/>
  <c r="D91"/>
  <c r="C91"/>
  <c r="C93" s="1"/>
  <c r="E90"/>
  <c r="D90"/>
  <c r="C90"/>
  <c r="D88"/>
  <c r="D89" s="1"/>
  <c r="C88"/>
  <c r="E88" s="1"/>
  <c r="D87"/>
  <c r="C87"/>
  <c r="C89" s="1"/>
  <c r="E86"/>
  <c r="D86"/>
  <c r="C86"/>
  <c r="D84"/>
  <c r="D85" s="1"/>
  <c r="C84"/>
  <c r="E84" s="1"/>
  <c r="D83"/>
  <c r="C83"/>
  <c r="C85" s="1"/>
  <c r="E82"/>
  <c r="D82"/>
  <c r="C82"/>
  <c r="D80"/>
  <c r="D81" s="1"/>
  <c r="C80"/>
  <c r="E80" s="1"/>
  <c r="D79"/>
  <c r="C79"/>
  <c r="C81" s="1"/>
  <c r="E78"/>
  <c r="D78"/>
  <c r="C78"/>
  <c r="D76"/>
  <c r="D77" s="1"/>
  <c r="C76"/>
  <c r="E76" s="1"/>
  <c r="D75"/>
  <c r="C75"/>
  <c r="C77" s="1"/>
  <c r="E74"/>
  <c r="D74"/>
  <c r="C74"/>
  <c r="D72"/>
  <c r="D73" s="1"/>
  <c r="C72"/>
  <c r="E72" s="1"/>
  <c r="D71"/>
  <c r="C71"/>
  <c r="C73" s="1"/>
  <c r="E70"/>
  <c r="D70"/>
  <c r="C70"/>
  <c r="D68"/>
  <c r="D69" s="1"/>
  <c r="C68"/>
  <c r="E68" s="1"/>
  <c r="D67"/>
  <c r="C67"/>
  <c r="C69" s="1"/>
  <c r="E66"/>
  <c r="D66"/>
  <c r="C66"/>
  <c r="D64"/>
  <c r="D65" s="1"/>
  <c r="C64"/>
  <c r="E64" s="1"/>
  <c r="D63"/>
  <c r="C63"/>
  <c r="C65" s="1"/>
  <c r="E62"/>
  <c r="D62"/>
  <c r="C62"/>
  <c r="D60"/>
  <c r="D61" s="1"/>
  <c r="C60"/>
  <c r="E60" s="1"/>
  <c r="D59"/>
  <c r="C59"/>
  <c r="C61" s="1"/>
  <c r="E58"/>
  <c r="D58"/>
  <c r="C58"/>
  <c r="D56"/>
  <c r="D57" s="1"/>
  <c r="C56"/>
  <c r="E56" s="1"/>
  <c r="D55"/>
  <c r="C55"/>
  <c r="C57" s="1"/>
  <c r="E54"/>
  <c r="D54"/>
  <c r="C54"/>
  <c r="D52"/>
  <c r="D53" s="1"/>
  <c r="C52"/>
  <c r="E52" s="1"/>
  <c r="D51"/>
  <c r="C51"/>
  <c r="C53" s="1"/>
  <c r="E50"/>
  <c r="D50"/>
  <c r="C50"/>
  <c r="D48"/>
  <c r="D49" s="1"/>
  <c r="C48"/>
  <c r="E48" s="1"/>
  <c r="D47"/>
  <c r="C47"/>
  <c r="C49" s="1"/>
  <c r="E46"/>
  <c r="D46"/>
  <c r="C46"/>
  <c r="D44"/>
  <c r="D45" s="1"/>
  <c r="C44"/>
  <c r="E44" s="1"/>
  <c r="D43"/>
  <c r="C43"/>
  <c r="C45" s="1"/>
  <c r="E42"/>
  <c r="D42"/>
  <c r="C42"/>
  <c r="D40"/>
  <c r="D41" s="1"/>
  <c r="C40"/>
  <c r="E40" s="1"/>
  <c r="D39"/>
  <c r="C39"/>
  <c r="C41" s="1"/>
  <c r="E38"/>
  <c r="D38"/>
  <c r="C38"/>
  <c r="D36"/>
  <c r="D37" s="1"/>
  <c r="C36"/>
  <c r="E36" s="1"/>
  <c r="D35"/>
  <c r="C35"/>
  <c r="C37" s="1"/>
  <c r="E34"/>
  <c r="D34"/>
  <c r="C34"/>
  <c r="D32"/>
  <c r="D33" s="1"/>
  <c r="C32"/>
  <c r="E32" s="1"/>
  <c r="D31"/>
  <c r="C31"/>
  <c r="C33" s="1"/>
  <c r="E30"/>
  <c r="D30"/>
  <c r="C30"/>
  <c r="D28"/>
  <c r="D29" s="1"/>
  <c r="C28"/>
  <c r="E28" s="1"/>
  <c r="D27"/>
  <c r="C27"/>
  <c r="C29" s="1"/>
  <c r="E26"/>
  <c r="D26"/>
  <c r="C26"/>
  <c r="D24"/>
  <c r="D25" s="1"/>
  <c r="C24"/>
  <c r="E24" s="1"/>
  <c r="D23"/>
  <c r="C23"/>
  <c r="C25" s="1"/>
  <c r="E22"/>
  <c r="D22"/>
  <c r="C22"/>
  <c r="D20"/>
  <c r="D21" s="1"/>
  <c r="C20"/>
  <c r="E20" s="1"/>
  <c r="D19"/>
  <c r="C19"/>
  <c r="C21" s="1"/>
  <c r="E18"/>
  <c r="D18"/>
  <c r="C18"/>
  <c r="D16"/>
  <c r="D17" s="1"/>
  <c r="C16"/>
  <c r="E16" s="1"/>
  <c r="D15"/>
  <c r="C15"/>
  <c r="C17" s="1"/>
  <c r="E14"/>
  <c r="D14"/>
  <c r="C14"/>
  <c r="D12"/>
  <c r="D13" s="1"/>
  <c r="C12"/>
  <c r="E12" s="1"/>
  <c r="D11"/>
  <c r="C11"/>
  <c r="C13" s="1"/>
  <c r="E10"/>
  <c r="D10"/>
  <c r="C10"/>
  <c r="D8"/>
  <c r="D153" s="1"/>
  <c r="C8"/>
  <c r="E8" s="1"/>
  <c r="D7"/>
  <c r="C7"/>
  <c r="C9" s="1"/>
  <c r="E6"/>
  <c r="D6"/>
  <c r="D151" s="1"/>
  <c r="C6"/>
  <c r="C6" i="78"/>
  <c r="C151" s="1"/>
  <c r="D6"/>
  <c r="D9" s="1"/>
  <c r="C7"/>
  <c r="D7"/>
  <c r="D152" s="1"/>
  <c r="C8"/>
  <c r="D8"/>
  <c r="E8"/>
  <c r="C10"/>
  <c r="E10" s="1"/>
  <c r="D10"/>
  <c r="D13" s="1"/>
  <c r="C11"/>
  <c r="D11"/>
  <c r="E11" s="1"/>
  <c r="C12"/>
  <c r="D12"/>
  <c r="E12"/>
  <c r="C14"/>
  <c r="E14" s="1"/>
  <c r="D14"/>
  <c r="D17" s="1"/>
  <c r="C15"/>
  <c r="D15"/>
  <c r="E15" s="1"/>
  <c r="C16"/>
  <c r="D16"/>
  <c r="E16"/>
  <c r="C18"/>
  <c r="E18" s="1"/>
  <c r="E21" s="1"/>
  <c r="D18"/>
  <c r="D21" s="1"/>
  <c r="C19"/>
  <c r="D19"/>
  <c r="E19" s="1"/>
  <c r="C20"/>
  <c r="D20"/>
  <c r="E20"/>
  <c r="C22"/>
  <c r="E22" s="1"/>
  <c r="D22"/>
  <c r="D25" s="1"/>
  <c r="C23"/>
  <c r="D23"/>
  <c r="E23" s="1"/>
  <c r="C24"/>
  <c r="D24"/>
  <c r="E24"/>
  <c r="C26"/>
  <c r="E26" s="1"/>
  <c r="D26"/>
  <c r="D29" s="1"/>
  <c r="C27"/>
  <c r="D27"/>
  <c r="E27" s="1"/>
  <c r="C28"/>
  <c r="D28"/>
  <c r="E28"/>
  <c r="C30"/>
  <c r="E30" s="1"/>
  <c r="D30"/>
  <c r="D33" s="1"/>
  <c r="C31"/>
  <c r="D31"/>
  <c r="E31" s="1"/>
  <c r="C32"/>
  <c r="D32"/>
  <c r="E32"/>
  <c r="C34"/>
  <c r="E34" s="1"/>
  <c r="E37" s="1"/>
  <c r="D34"/>
  <c r="D37" s="1"/>
  <c r="C35"/>
  <c r="D35"/>
  <c r="E35" s="1"/>
  <c r="C36"/>
  <c r="D36"/>
  <c r="E36"/>
  <c r="C38"/>
  <c r="E38" s="1"/>
  <c r="D38"/>
  <c r="D41" s="1"/>
  <c r="C39"/>
  <c r="D39"/>
  <c r="E39" s="1"/>
  <c r="C40"/>
  <c r="D40"/>
  <c r="E40"/>
  <c r="C42"/>
  <c r="E42" s="1"/>
  <c r="D42"/>
  <c r="D45" s="1"/>
  <c r="C43"/>
  <c r="D43"/>
  <c r="E43" s="1"/>
  <c r="C44"/>
  <c r="D44"/>
  <c r="E44"/>
  <c r="C46"/>
  <c r="E46" s="1"/>
  <c r="D46"/>
  <c r="D49" s="1"/>
  <c r="C47"/>
  <c r="D47"/>
  <c r="E47" s="1"/>
  <c r="C48"/>
  <c r="D48"/>
  <c r="E48"/>
  <c r="C50"/>
  <c r="E50" s="1"/>
  <c r="E53" s="1"/>
  <c r="D50"/>
  <c r="D53" s="1"/>
  <c r="C51"/>
  <c r="D51"/>
  <c r="E51" s="1"/>
  <c r="C52"/>
  <c r="D52"/>
  <c r="E52"/>
  <c r="C54"/>
  <c r="E54" s="1"/>
  <c r="D54"/>
  <c r="D57" s="1"/>
  <c r="C55"/>
  <c r="D55"/>
  <c r="E55" s="1"/>
  <c r="C56"/>
  <c r="D56"/>
  <c r="E56"/>
  <c r="C58"/>
  <c r="E58" s="1"/>
  <c r="D58"/>
  <c r="D61" s="1"/>
  <c r="C59"/>
  <c r="D59"/>
  <c r="E59" s="1"/>
  <c r="C60"/>
  <c r="D60"/>
  <c r="E60"/>
  <c r="C62"/>
  <c r="E62" s="1"/>
  <c r="D62"/>
  <c r="D65" s="1"/>
  <c r="C63"/>
  <c r="D63"/>
  <c r="E63" s="1"/>
  <c r="C64"/>
  <c r="D64"/>
  <c r="E64"/>
  <c r="C66"/>
  <c r="E66" s="1"/>
  <c r="E69" s="1"/>
  <c r="D66"/>
  <c r="D69" s="1"/>
  <c r="C67"/>
  <c r="D67"/>
  <c r="E67" s="1"/>
  <c r="C68"/>
  <c r="D68"/>
  <c r="E68"/>
  <c r="C70"/>
  <c r="E70" s="1"/>
  <c r="D70"/>
  <c r="D73" s="1"/>
  <c r="C71"/>
  <c r="D71"/>
  <c r="E71" s="1"/>
  <c r="C72"/>
  <c r="D72"/>
  <c r="E72"/>
  <c r="C74"/>
  <c r="C77" s="1"/>
  <c r="D74"/>
  <c r="D77" s="1"/>
  <c r="C75"/>
  <c r="D75"/>
  <c r="E75" s="1"/>
  <c r="C76"/>
  <c r="D76"/>
  <c r="E76"/>
  <c r="C78"/>
  <c r="C81" s="1"/>
  <c r="D78"/>
  <c r="D81" s="1"/>
  <c r="C79"/>
  <c r="D79"/>
  <c r="E79" s="1"/>
  <c r="C80"/>
  <c r="D80"/>
  <c r="E80"/>
  <c r="C82"/>
  <c r="C85" s="1"/>
  <c r="D82"/>
  <c r="D85" s="1"/>
  <c r="C83"/>
  <c r="D83"/>
  <c r="E83" s="1"/>
  <c r="C84"/>
  <c r="D84"/>
  <c r="E84"/>
  <c r="C86"/>
  <c r="C89" s="1"/>
  <c r="D86"/>
  <c r="D89" s="1"/>
  <c r="C87"/>
  <c r="D87"/>
  <c r="E87" s="1"/>
  <c r="C88"/>
  <c r="D88"/>
  <c r="E88"/>
  <c r="C90"/>
  <c r="E90" s="1"/>
  <c r="D90"/>
  <c r="D93" s="1"/>
  <c r="C91"/>
  <c r="D91"/>
  <c r="E91" s="1"/>
  <c r="C92"/>
  <c r="D92"/>
  <c r="E92"/>
  <c r="C94"/>
  <c r="E94" s="1"/>
  <c r="D94"/>
  <c r="D97" s="1"/>
  <c r="C95"/>
  <c r="D95"/>
  <c r="E95" s="1"/>
  <c r="C96"/>
  <c r="D96"/>
  <c r="E96"/>
  <c r="C98"/>
  <c r="E98" s="1"/>
  <c r="E101" s="1"/>
  <c r="D98"/>
  <c r="D101" s="1"/>
  <c r="C99"/>
  <c r="D99"/>
  <c r="E99" s="1"/>
  <c r="C100"/>
  <c r="D100"/>
  <c r="E100"/>
  <c r="C102"/>
  <c r="C105" s="1"/>
  <c r="D102"/>
  <c r="D105" s="1"/>
  <c r="C103"/>
  <c r="D103"/>
  <c r="E103" s="1"/>
  <c r="C104"/>
  <c r="D104"/>
  <c r="E104"/>
  <c r="C106"/>
  <c r="C109" s="1"/>
  <c r="D106"/>
  <c r="D109" s="1"/>
  <c r="C107"/>
  <c r="D107"/>
  <c r="E107" s="1"/>
  <c r="C108"/>
  <c r="D108"/>
  <c r="E108"/>
  <c r="C110"/>
  <c r="E110" s="1"/>
  <c r="D110"/>
  <c r="D113" s="1"/>
  <c r="C111"/>
  <c r="C152" s="1"/>
  <c r="D111"/>
  <c r="E111" s="1"/>
  <c r="C112"/>
  <c r="D112"/>
  <c r="E112"/>
  <c r="C114"/>
  <c r="C117" s="1"/>
  <c r="D114"/>
  <c r="D117" s="1"/>
  <c r="C115"/>
  <c r="D115"/>
  <c r="E115" s="1"/>
  <c r="C116"/>
  <c r="D116"/>
  <c r="D153" s="1"/>
  <c r="E116"/>
  <c r="C118"/>
  <c r="C121" s="1"/>
  <c r="D118"/>
  <c r="D121" s="1"/>
  <c r="C119"/>
  <c r="D119"/>
  <c r="E119" s="1"/>
  <c r="C120"/>
  <c r="D120"/>
  <c r="E120"/>
  <c r="C122"/>
  <c r="C125" s="1"/>
  <c r="D122"/>
  <c r="D125" s="1"/>
  <c r="C123"/>
  <c r="D123"/>
  <c r="E123" s="1"/>
  <c r="C124"/>
  <c r="D124"/>
  <c r="E124"/>
  <c r="C126"/>
  <c r="C129" s="1"/>
  <c r="D126"/>
  <c r="D129" s="1"/>
  <c r="C127"/>
  <c r="D127"/>
  <c r="E127" s="1"/>
  <c r="C128"/>
  <c r="D128"/>
  <c r="E128"/>
  <c r="C130"/>
  <c r="C133" s="1"/>
  <c r="D130"/>
  <c r="D133" s="1"/>
  <c r="C131"/>
  <c r="D131"/>
  <c r="E131" s="1"/>
  <c r="C132"/>
  <c r="D132"/>
  <c r="E132"/>
  <c r="C134"/>
  <c r="C137" s="1"/>
  <c r="D134"/>
  <c r="D137" s="1"/>
  <c r="C135"/>
  <c r="D135"/>
  <c r="E135" s="1"/>
  <c r="C136"/>
  <c r="D136"/>
  <c r="E136"/>
  <c r="C138"/>
  <c r="C141" s="1"/>
  <c r="D138"/>
  <c r="D141" s="1"/>
  <c r="C139"/>
  <c r="D139"/>
  <c r="E139" s="1"/>
  <c r="C140"/>
  <c r="D140"/>
  <c r="E140"/>
  <c r="C142"/>
  <c r="C145" s="1"/>
  <c r="D142"/>
  <c r="D145" s="1"/>
  <c r="C143"/>
  <c r="D143"/>
  <c r="E143" s="1"/>
  <c r="C144"/>
  <c r="D144"/>
  <c r="E144"/>
  <c r="C146"/>
  <c r="E146" s="1"/>
  <c r="E149" s="1"/>
  <c r="D146"/>
  <c r="D149" s="1"/>
  <c r="C147"/>
  <c r="D147"/>
  <c r="E147" s="1"/>
  <c r="C148"/>
  <c r="D148"/>
  <c r="E148"/>
  <c r="D151"/>
  <c r="C153"/>
  <c r="E153" s="1"/>
  <c r="H153" i="77" l="1"/>
  <c r="E140"/>
  <c r="F150"/>
  <c r="G150"/>
  <c r="H151"/>
  <c r="H150"/>
  <c r="D141"/>
  <c r="H141"/>
  <c r="D150"/>
  <c r="D9"/>
  <c r="C152"/>
  <c r="E152" s="1"/>
  <c r="E7"/>
  <c r="E9" s="1"/>
  <c r="E11"/>
  <c r="E13" s="1"/>
  <c r="E15"/>
  <c r="E17" s="1"/>
  <c r="E19"/>
  <c r="E21" s="1"/>
  <c r="E23"/>
  <c r="E25" s="1"/>
  <c r="E27"/>
  <c r="E29" s="1"/>
  <c r="E31"/>
  <c r="E33" s="1"/>
  <c r="E35"/>
  <c r="E37" s="1"/>
  <c r="E39"/>
  <c r="E41" s="1"/>
  <c r="E43"/>
  <c r="E45" s="1"/>
  <c r="E47"/>
  <c r="E49" s="1"/>
  <c r="E51"/>
  <c r="E53" s="1"/>
  <c r="E55"/>
  <c r="E57" s="1"/>
  <c r="E59"/>
  <c r="E61" s="1"/>
  <c r="E63"/>
  <c r="E65" s="1"/>
  <c r="E67"/>
  <c r="E69" s="1"/>
  <c r="E71"/>
  <c r="E73" s="1"/>
  <c r="E75"/>
  <c r="E77" s="1"/>
  <c r="E79"/>
  <c r="E81" s="1"/>
  <c r="E83"/>
  <c r="E85" s="1"/>
  <c r="E87"/>
  <c r="E89" s="1"/>
  <c r="E91"/>
  <c r="E93" s="1"/>
  <c r="E95"/>
  <c r="E97" s="1"/>
  <c r="E99"/>
  <c r="E101" s="1"/>
  <c r="E103"/>
  <c r="E105" s="1"/>
  <c r="E107"/>
  <c r="E109" s="1"/>
  <c r="E111"/>
  <c r="E113" s="1"/>
  <c r="E115"/>
  <c r="E117" s="1"/>
  <c r="E119"/>
  <c r="E121" s="1"/>
  <c r="E123"/>
  <c r="E125" s="1"/>
  <c r="E127"/>
  <c r="E129" s="1"/>
  <c r="E131"/>
  <c r="E133" s="1"/>
  <c r="E135"/>
  <c r="E137" s="1"/>
  <c r="E139"/>
  <c r="E143"/>
  <c r="E145" s="1"/>
  <c r="E147"/>
  <c r="E149" s="1"/>
  <c r="E151"/>
  <c r="C153"/>
  <c r="E153" s="1"/>
  <c r="E151" i="78"/>
  <c r="E150" s="1"/>
  <c r="C150"/>
  <c r="E113"/>
  <c r="E97"/>
  <c r="E65"/>
  <c r="E49"/>
  <c r="E33"/>
  <c r="E17"/>
  <c r="E93"/>
  <c r="E61"/>
  <c r="E45"/>
  <c r="E29"/>
  <c r="E13"/>
  <c r="D150"/>
  <c r="E152"/>
  <c r="E73"/>
  <c r="E57"/>
  <c r="E41"/>
  <c r="E25"/>
  <c r="C149"/>
  <c r="C113"/>
  <c r="C101"/>
  <c r="C97"/>
  <c r="C93"/>
  <c r="C73"/>
  <c r="C69"/>
  <c r="C65"/>
  <c r="C61"/>
  <c r="C57"/>
  <c r="C53"/>
  <c r="C49"/>
  <c r="C45"/>
  <c r="C41"/>
  <c r="C37"/>
  <c r="C33"/>
  <c r="C29"/>
  <c r="C25"/>
  <c r="C21"/>
  <c r="C17"/>
  <c r="C13"/>
  <c r="C9"/>
  <c r="E7"/>
  <c r="E142"/>
  <c r="E145" s="1"/>
  <c r="E138"/>
  <c r="E141" s="1"/>
  <c r="E134"/>
  <c r="E137" s="1"/>
  <c r="E130"/>
  <c r="E133" s="1"/>
  <c r="E126"/>
  <c r="E129" s="1"/>
  <c r="E122"/>
  <c r="E125" s="1"/>
  <c r="E118"/>
  <c r="E121" s="1"/>
  <c r="E114"/>
  <c r="E117" s="1"/>
  <c r="E106"/>
  <c r="E109" s="1"/>
  <c r="E102"/>
  <c r="E105" s="1"/>
  <c r="E86"/>
  <c r="E89" s="1"/>
  <c r="E82"/>
  <c r="E85" s="1"/>
  <c r="E78"/>
  <c r="E81" s="1"/>
  <c r="E74"/>
  <c r="E77" s="1"/>
  <c r="E6"/>
  <c r="E9" s="1"/>
  <c r="E141" i="77" l="1"/>
  <c r="E150"/>
  <c r="C150"/>
  <c r="AC81" i="78" l="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B148" i="80" l="1"/>
  <c r="AA148"/>
  <c r="Y148"/>
  <c r="X148"/>
  <c r="V148"/>
  <c r="U148"/>
  <c r="S148"/>
  <c r="R148"/>
  <c r="P148"/>
  <c r="O148"/>
  <c r="M148"/>
  <c r="L148"/>
  <c r="J148"/>
  <c r="I148"/>
  <c r="G148"/>
  <c r="F148"/>
  <c r="AB147"/>
  <c r="AA147"/>
  <c r="Y147"/>
  <c r="X147"/>
  <c r="V147"/>
  <c r="U147"/>
  <c r="S147"/>
  <c r="R147"/>
  <c r="P147"/>
  <c r="O147"/>
  <c r="M147"/>
  <c r="L147"/>
  <c r="J147"/>
  <c r="I147"/>
  <c r="G147"/>
  <c r="F147"/>
  <c r="AB146"/>
  <c r="AA146"/>
  <c r="Y146"/>
  <c r="X146"/>
  <c r="V146"/>
  <c r="U146"/>
  <c r="S146"/>
  <c r="R146"/>
  <c r="P146"/>
  <c r="O146"/>
  <c r="M146"/>
  <c r="L146"/>
  <c r="J146"/>
  <c r="I146"/>
  <c r="G146"/>
  <c r="F146"/>
  <c r="AB144"/>
  <c r="AA144"/>
  <c r="Y144"/>
  <c r="X144"/>
  <c r="V144"/>
  <c r="U144"/>
  <c r="S144"/>
  <c r="R144"/>
  <c r="P144"/>
  <c r="O144"/>
  <c r="M144"/>
  <c r="L144"/>
  <c r="J144"/>
  <c r="I144"/>
  <c r="G144"/>
  <c r="F144"/>
  <c r="AB143"/>
  <c r="AA143"/>
  <c r="Y143"/>
  <c r="X143"/>
  <c r="V143"/>
  <c r="U143"/>
  <c r="S143"/>
  <c r="R143"/>
  <c r="P143"/>
  <c r="O143"/>
  <c r="M143"/>
  <c r="L143"/>
  <c r="J143"/>
  <c r="I143"/>
  <c r="G143"/>
  <c r="F143"/>
  <c r="AB142"/>
  <c r="AA142"/>
  <c r="Y142"/>
  <c r="X142"/>
  <c r="V142"/>
  <c r="V145" s="1"/>
  <c r="U142"/>
  <c r="S142"/>
  <c r="R142"/>
  <c r="P142"/>
  <c r="P145" s="1"/>
  <c r="O142"/>
  <c r="M142"/>
  <c r="L142"/>
  <c r="J142"/>
  <c r="I142"/>
  <c r="G142"/>
  <c r="F142"/>
  <c r="AB140"/>
  <c r="AA140"/>
  <c r="Y140"/>
  <c r="X140"/>
  <c r="V140"/>
  <c r="U140"/>
  <c r="S140"/>
  <c r="R140"/>
  <c r="P140"/>
  <c r="O140"/>
  <c r="M140"/>
  <c r="L140"/>
  <c r="J140"/>
  <c r="I140"/>
  <c r="G140"/>
  <c r="F140"/>
  <c r="AB139"/>
  <c r="AA139"/>
  <c r="Y139"/>
  <c r="X139"/>
  <c r="V139"/>
  <c r="U139"/>
  <c r="S139"/>
  <c r="R139"/>
  <c r="P139"/>
  <c r="O139"/>
  <c r="M139"/>
  <c r="L139"/>
  <c r="J139"/>
  <c r="I139"/>
  <c r="G139"/>
  <c r="F139"/>
  <c r="AB138"/>
  <c r="AA138"/>
  <c r="Y138"/>
  <c r="X138"/>
  <c r="V138"/>
  <c r="U138"/>
  <c r="S138"/>
  <c r="R138"/>
  <c r="P138"/>
  <c r="O138"/>
  <c r="M138"/>
  <c r="L138"/>
  <c r="J138"/>
  <c r="I138"/>
  <c r="G138"/>
  <c r="F138"/>
  <c r="AB136"/>
  <c r="AA136"/>
  <c r="Y136"/>
  <c r="X136"/>
  <c r="V136"/>
  <c r="U136"/>
  <c r="S136"/>
  <c r="R136"/>
  <c r="P136"/>
  <c r="O136"/>
  <c r="M136"/>
  <c r="L136"/>
  <c r="J136"/>
  <c r="I136"/>
  <c r="G136"/>
  <c r="F136"/>
  <c r="AB135"/>
  <c r="AA135"/>
  <c r="Y135"/>
  <c r="X135"/>
  <c r="V135"/>
  <c r="U135"/>
  <c r="S135"/>
  <c r="R135"/>
  <c r="P135"/>
  <c r="O135"/>
  <c r="M135"/>
  <c r="L135"/>
  <c r="J135"/>
  <c r="I135"/>
  <c r="G135"/>
  <c r="F135"/>
  <c r="AB134"/>
  <c r="AA134"/>
  <c r="Y134"/>
  <c r="X134"/>
  <c r="V134"/>
  <c r="U134"/>
  <c r="S134"/>
  <c r="R134"/>
  <c r="P134"/>
  <c r="O134"/>
  <c r="M134"/>
  <c r="L134"/>
  <c r="J134"/>
  <c r="J137" s="1"/>
  <c r="I134"/>
  <c r="G134"/>
  <c r="F134"/>
  <c r="AB132"/>
  <c r="AA132"/>
  <c r="Y132"/>
  <c r="X132"/>
  <c r="V132"/>
  <c r="U132"/>
  <c r="S132"/>
  <c r="R132"/>
  <c r="P132"/>
  <c r="O132"/>
  <c r="M132"/>
  <c r="L132"/>
  <c r="J132"/>
  <c r="I132"/>
  <c r="G132"/>
  <c r="F132"/>
  <c r="AB131"/>
  <c r="AA131"/>
  <c r="Y131"/>
  <c r="X131"/>
  <c r="V131"/>
  <c r="U131"/>
  <c r="S131"/>
  <c r="R131"/>
  <c r="P131"/>
  <c r="O131"/>
  <c r="M131"/>
  <c r="L131"/>
  <c r="J131"/>
  <c r="I131"/>
  <c r="G131"/>
  <c r="F131"/>
  <c r="AB130"/>
  <c r="AA130"/>
  <c r="Y130"/>
  <c r="X130"/>
  <c r="V130"/>
  <c r="U130"/>
  <c r="S130"/>
  <c r="R130"/>
  <c r="P130"/>
  <c r="O130"/>
  <c r="M130"/>
  <c r="N130" s="1"/>
  <c r="L130"/>
  <c r="J130"/>
  <c r="J133" s="1"/>
  <c r="I130"/>
  <c r="G130"/>
  <c r="F130"/>
  <c r="AB128"/>
  <c r="AA128"/>
  <c r="Y128"/>
  <c r="X128"/>
  <c r="V128"/>
  <c r="U128"/>
  <c r="S128"/>
  <c r="R128"/>
  <c r="P128"/>
  <c r="O128"/>
  <c r="M128"/>
  <c r="L128"/>
  <c r="J128"/>
  <c r="I128"/>
  <c r="G128"/>
  <c r="F128"/>
  <c r="AB127"/>
  <c r="AA127"/>
  <c r="Y127"/>
  <c r="X127"/>
  <c r="V127"/>
  <c r="U127"/>
  <c r="S127"/>
  <c r="R127"/>
  <c r="P127"/>
  <c r="O127"/>
  <c r="M127"/>
  <c r="L127"/>
  <c r="J127"/>
  <c r="I127"/>
  <c r="G127"/>
  <c r="F127"/>
  <c r="AB126"/>
  <c r="AA126"/>
  <c r="Y126"/>
  <c r="X126"/>
  <c r="V126"/>
  <c r="U126"/>
  <c r="S126"/>
  <c r="R126"/>
  <c r="P126"/>
  <c r="O126"/>
  <c r="M126"/>
  <c r="L126"/>
  <c r="J126"/>
  <c r="J129" s="1"/>
  <c r="I126"/>
  <c r="G126"/>
  <c r="F126"/>
  <c r="AB124"/>
  <c r="AA124"/>
  <c r="Y124"/>
  <c r="X124"/>
  <c r="V124"/>
  <c r="U124"/>
  <c r="S124"/>
  <c r="R124"/>
  <c r="P124"/>
  <c r="O124"/>
  <c r="M124"/>
  <c r="L124"/>
  <c r="K124"/>
  <c r="J124"/>
  <c r="I124"/>
  <c r="G124"/>
  <c r="F124"/>
  <c r="H124" s="1"/>
  <c r="AB123"/>
  <c r="AA123"/>
  <c r="Y123"/>
  <c r="X123"/>
  <c r="Z123" s="1"/>
  <c r="V123"/>
  <c r="U123"/>
  <c r="W123" s="1"/>
  <c r="S123"/>
  <c r="R123"/>
  <c r="P123"/>
  <c r="O123"/>
  <c r="M123"/>
  <c r="L123"/>
  <c r="J123"/>
  <c r="I123"/>
  <c r="G123"/>
  <c r="F123"/>
  <c r="AB122"/>
  <c r="AA122"/>
  <c r="Y122"/>
  <c r="Y125" s="1"/>
  <c r="X122"/>
  <c r="V122"/>
  <c r="U122"/>
  <c r="S122"/>
  <c r="S125" s="1"/>
  <c r="R122"/>
  <c r="P122"/>
  <c r="O122"/>
  <c r="M122"/>
  <c r="N122" s="1"/>
  <c r="L122"/>
  <c r="J122"/>
  <c r="I122"/>
  <c r="G122"/>
  <c r="F122"/>
  <c r="AB120"/>
  <c r="AA120"/>
  <c r="Y120"/>
  <c r="X120"/>
  <c r="V120"/>
  <c r="U120"/>
  <c r="S120"/>
  <c r="R120"/>
  <c r="P120"/>
  <c r="O120"/>
  <c r="M120"/>
  <c r="L120"/>
  <c r="N120" s="1"/>
  <c r="J120"/>
  <c r="I120"/>
  <c r="K120" s="1"/>
  <c r="G120"/>
  <c r="F120"/>
  <c r="AB119"/>
  <c r="AA119"/>
  <c r="AC119" s="1"/>
  <c r="Y119"/>
  <c r="X119"/>
  <c r="V119"/>
  <c r="U119"/>
  <c r="S119"/>
  <c r="R119"/>
  <c r="P119"/>
  <c r="O119"/>
  <c r="M119"/>
  <c r="L119"/>
  <c r="J119"/>
  <c r="I119"/>
  <c r="G119"/>
  <c r="F119"/>
  <c r="AB118"/>
  <c r="AA118"/>
  <c r="Y118"/>
  <c r="X118"/>
  <c r="V118"/>
  <c r="U118"/>
  <c r="S118"/>
  <c r="R118"/>
  <c r="P118"/>
  <c r="O118"/>
  <c r="M118"/>
  <c r="M121" s="1"/>
  <c r="L118"/>
  <c r="J118"/>
  <c r="I118"/>
  <c r="G118"/>
  <c r="F118"/>
  <c r="AB116"/>
  <c r="AA116"/>
  <c r="AC116" s="1"/>
  <c r="Y116"/>
  <c r="X116"/>
  <c r="V116"/>
  <c r="U116"/>
  <c r="W116" s="1"/>
  <c r="S116"/>
  <c r="R116"/>
  <c r="P116"/>
  <c r="O116"/>
  <c r="Q116" s="1"/>
  <c r="M116"/>
  <c r="L116"/>
  <c r="J116"/>
  <c r="I116"/>
  <c r="K116" s="1"/>
  <c r="G116"/>
  <c r="F116"/>
  <c r="AB115"/>
  <c r="AA115"/>
  <c r="AC115" s="1"/>
  <c r="Y115"/>
  <c r="X115"/>
  <c r="V115"/>
  <c r="U115"/>
  <c r="S115"/>
  <c r="R115"/>
  <c r="P115"/>
  <c r="O115"/>
  <c r="M115"/>
  <c r="L115"/>
  <c r="J115"/>
  <c r="I115"/>
  <c r="G115"/>
  <c r="F115"/>
  <c r="AB114"/>
  <c r="AB117" s="1"/>
  <c r="AA114"/>
  <c r="Y114"/>
  <c r="X114"/>
  <c r="V114"/>
  <c r="U114"/>
  <c r="S114"/>
  <c r="R114"/>
  <c r="R117" s="1"/>
  <c r="P114"/>
  <c r="O114"/>
  <c r="M114"/>
  <c r="L114"/>
  <c r="J114"/>
  <c r="I114"/>
  <c r="G114"/>
  <c r="F114"/>
  <c r="AB112"/>
  <c r="AA112"/>
  <c r="Y112"/>
  <c r="X112"/>
  <c r="V112"/>
  <c r="U112"/>
  <c r="S112"/>
  <c r="R112"/>
  <c r="P112"/>
  <c r="O112"/>
  <c r="M112"/>
  <c r="L112"/>
  <c r="J112"/>
  <c r="I112"/>
  <c r="G112"/>
  <c r="F112"/>
  <c r="AB111"/>
  <c r="AA111"/>
  <c r="Y111"/>
  <c r="X111"/>
  <c r="V111"/>
  <c r="U111"/>
  <c r="S111"/>
  <c r="R111"/>
  <c r="P111"/>
  <c r="O111"/>
  <c r="M111"/>
  <c r="L111"/>
  <c r="J111"/>
  <c r="I111"/>
  <c r="G111"/>
  <c r="F111"/>
  <c r="AB110"/>
  <c r="AA110"/>
  <c r="Y110"/>
  <c r="X110"/>
  <c r="V110"/>
  <c r="V113" s="1"/>
  <c r="U110"/>
  <c r="S110"/>
  <c r="R110"/>
  <c r="P110"/>
  <c r="P113" s="1"/>
  <c r="O110"/>
  <c r="M110"/>
  <c r="L110"/>
  <c r="J110"/>
  <c r="J113" s="1"/>
  <c r="I110"/>
  <c r="G110"/>
  <c r="F110"/>
  <c r="AB108"/>
  <c r="AA108"/>
  <c r="Y108"/>
  <c r="X108"/>
  <c r="V108"/>
  <c r="U108"/>
  <c r="S108"/>
  <c r="R108"/>
  <c r="P108"/>
  <c r="O108"/>
  <c r="M108"/>
  <c r="L108"/>
  <c r="J108"/>
  <c r="I108"/>
  <c r="G108"/>
  <c r="F108"/>
  <c r="AB107"/>
  <c r="AA107"/>
  <c r="Y107"/>
  <c r="X107"/>
  <c r="V107"/>
  <c r="U107"/>
  <c r="S107"/>
  <c r="R107"/>
  <c r="P107"/>
  <c r="O107"/>
  <c r="M107"/>
  <c r="L107"/>
  <c r="J107"/>
  <c r="I107"/>
  <c r="G107"/>
  <c r="F107"/>
  <c r="AB106"/>
  <c r="AA106"/>
  <c r="Y106"/>
  <c r="X106"/>
  <c r="V106"/>
  <c r="U106"/>
  <c r="S106"/>
  <c r="R106"/>
  <c r="P106"/>
  <c r="O106"/>
  <c r="M106"/>
  <c r="L106"/>
  <c r="J106"/>
  <c r="I106"/>
  <c r="G106"/>
  <c r="F106"/>
  <c r="AB104"/>
  <c r="AA104"/>
  <c r="Y104"/>
  <c r="X104"/>
  <c r="V104"/>
  <c r="U104"/>
  <c r="S104"/>
  <c r="R104"/>
  <c r="P104"/>
  <c r="O104"/>
  <c r="M104"/>
  <c r="N104" s="1"/>
  <c r="L104"/>
  <c r="J104"/>
  <c r="I104"/>
  <c r="G104"/>
  <c r="F104"/>
  <c r="AB103"/>
  <c r="AA103"/>
  <c r="Y103"/>
  <c r="X103"/>
  <c r="V103"/>
  <c r="U103"/>
  <c r="S103"/>
  <c r="R103"/>
  <c r="P103"/>
  <c r="O103"/>
  <c r="M103"/>
  <c r="L103"/>
  <c r="J103"/>
  <c r="I103"/>
  <c r="G103"/>
  <c r="F103"/>
  <c r="AB102"/>
  <c r="AA102"/>
  <c r="Y102"/>
  <c r="X102"/>
  <c r="V102"/>
  <c r="U102"/>
  <c r="S102"/>
  <c r="R102"/>
  <c r="P102"/>
  <c r="O102"/>
  <c r="M102"/>
  <c r="L102"/>
  <c r="J102"/>
  <c r="I102"/>
  <c r="G102"/>
  <c r="F102"/>
  <c r="AB100"/>
  <c r="AA100"/>
  <c r="Y100"/>
  <c r="X100"/>
  <c r="V100"/>
  <c r="U100"/>
  <c r="S100"/>
  <c r="R100"/>
  <c r="P100"/>
  <c r="O100"/>
  <c r="M100"/>
  <c r="L100"/>
  <c r="J100"/>
  <c r="I100"/>
  <c r="G100"/>
  <c r="F100"/>
  <c r="AB99"/>
  <c r="AA99"/>
  <c r="Y99"/>
  <c r="X99"/>
  <c r="V99"/>
  <c r="U99"/>
  <c r="S99"/>
  <c r="R99"/>
  <c r="P99"/>
  <c r="O99"/>
  <c r="M99"/>
  <c r="L99"/>
  <c r="J99"/>
  <c r="I99"/>
  <c r="G99"/>
  <c r="F99"/>
  <c r="AB98"/>
  <c r="AB101" s="1"/>
  <c r="AA98"/>
  <c r="Y98"/>
  <c r="X98"/>
  <c r="V98"/>
  <c r="U98"/>
  <c r="S98"/>
  <c r="R98"/>
  <c r="P98"/>
  <c r="O98"/>
  <c r="M98"/>
  <c r="L98"/>
  <c r="J98"/>
  <c r="I98"/>
  <c r="G98"/>
  <c r="F98"/>
  <c r="AB96"/>
  <c r="AA96"/>
  <c r="Y96"/>
  <c r="X96"/>
  <c r="V96"/>
  <c r="U96"/>
  <c r="S96"/>
  <c r="R96"/>
  <c r="P96"/>
  <c r="O96"/>
  <c r="M96"/>
  <c r="L96"/>
  <c r="J96"/>
  <c r="I96"/>
  <c r="G96"/>
  <c r="F96"/>
  <c r="AB95"/>
  <c r="AA95"/>
  <c r="Y95"/>
  <c r="X95"/>
  <c r="Z95" s="1"/>
  <c r="V95"/>
  <c r="U95"/>
  <c r="S95"/>
  <c r="R95"/>
  <c r="P95"/>
  <c r="O95"/>
  <c r="M95"/>
  <c r="L95"/>
  <c r="J95"/>
  <c r="I95"/>
  <c r="G95"/>
  <c r="F95"/>
  <c r="AB94"/>
  <c r="AA94"/>
  <c r="Y94"/>
  <c r="X94"/>
  <c r="V94"/>
  <c r="U94"/>
  <c r="S94"/>
  <c r="R94"/>
  <c r="P94"/>
  <c r="O94"/>
  <c r="M94"/>
  <c r="L94"/>
  <c r="J94"/>
  <c r="I94"/>
  <c r="G94"/>
  <c r="F94"/>
  <c r="AB92"/>
  <c r="AA92"/>
  <c r="Y92"/>
  <c r="X92"/>
  <c r="V92"/>
  <c r="U92"/>
  <c r="S92"/>
  <c r="R92"/>
  <c r="P92"/>
  <c r="O92"/>
  <c r="M92"/>
  <c r="L92"/>
  <c r="J92"/>
  <c r="I92"/>
  <c r="G92"/>
  <c r="F92"/>
  <c r="AB91"/>
  <c r="AA91"/>
  <c r="Y91"/>
  <c r="X91"/>
  <c r="V91"/>
  <c r="U91"/>
  <c r="S91"/>
  <c r="R91"/>
  <c r="P91"/>
  <c r="O91"/>
  <c r="M91"/>
  <c r="L91"/>
  <c r="J91"/>
  <c r="I91"/>
  <c r="G91"/>
  <c r="F91"/>
  <c r="AB90"/>
  <c r="AA90"/>
  <c r="Y90"/>
  <c r="X90"/>
  <c r="V90"/>
  <c r="U90"/>
  <c r="S90"/>
  <c r="R90"/>
  <c r="P90"/>
  <c r="O90"/>
  <c r="M90"/>
  <c r="L90"/>
  <c r="J90"/>
  <c r="I90"/>
  <c r="G90"/>
  <c r="F90"/>
  <c r="AB88"/>
  <c r="AA88"/>
  <c r="Y88"/>
  <c r="X88"/>
  <c r="V88"/>
  <c r="U88"/>
  <c r="S88"/>
  <c r="R88"/>
  <c r="P88"/>
  <c r="O88"/>
  <c r="M88"/>
  <c r="L88"/>
  <c r="J88"/>
  <c r="I88"/>
  <c r="G88"/>
  <c r="F88"/>
  <c r="AB87"/>
  <c r="AA87"/>
  <c r="Y87"/>
  <c r="X87"/>
  <c r="V87"/>
  <c r="U87"/>
  <c r="S87"/>
  <c r="R87"/>
  <c r="P87"/>
  <c r="O87"/>
  <c r="M87"/>
  <c r="L87"/>
  <c r="J87"/>
  <c r="I87"/>
  <c r="G87"/>
  <c r="F87"/>
  <c r="AB86"/>
  <c r="AA86"/>
  <c r="Y86"/>
  <c r="X86"/>
  <c r="V86"/>
  <c r="V89" s="1"/>
  <c r="U86"/>
  <c r="S86"/>
  <c r="R86"/>
  <c r="P86"/>
  <c r="P89" s="1"/>
  <c r="O86"/>
  <c r="M86"/>
  <c r="L86"/>
  <c r="J86"/>
  <c r="J89" s="1"/>
  <c r="I86"/>
  <c r="G86"/>
  <c r="F86"/>
  <c r="AB84"/>
  <c r="AA84"/>
  <c r="Y84"/>
  <c r="X84"/>
  <c r="V84"/>
  <c r="U84"/>
  <c r="S84"/>
  <c r="R84"/>
  <c r="P84"/>
  <c r="O84"/>
  <c r="M84"/>
  <c r="L84"/>
  <c r="J84"/>
  <c r="I84"/>
  <c r="G84"/>
  <c r="F84"/>
  <c r="AB83"/>
  <c r="AA83"/>
  <c r="Y83"/>
  <c r="X83"/>
  <c r="V83"/>
  <c r="U83"/>
  <c r="S83"/>
  <c r="R83"/>
  <c r="P83"/>
  <c r="O83"/>
  <c r="M83"/>
  <c r="L83"/>
  <c r="J83"/>
  <c r="I83"/>
  <c r="G83"/>
  <c r="F83"/>
  <c r="AB82"/>
  <c r="AA82"/>
  <c r="AC82" s="1"/>
  <c r="Y82"/>
  <c r="X82"/>
  <c r="V82"/>
  <c r="U82"/>
  <c r="S82"/>
  <c r="R82"/>
  <c r="P82"/>
  <c r="O82"/>
  <c r="M82"/>
  <c r="L82"/>
  <c r="J82"/>
  <c r="I82"/>
  <c r="G82"/>
  <c r="F82"/>
  <c r="AB80"/>
  <c r="AA80"/>
  <c r="Y80"/>
  <c r="X80"/>
  <c r="V80"/>
  <c r="U80"/>
  <c r="S80"/>
  <c r="R80"/>
  <c r="P80"/>
  <c r="O80"/>
  <c r="M80"/>
  <c r="L80"/>
  <c r="J80"/>
  <c r="I80"/>
  <c r="G80"/>
  <c r="F80"/>
  <c r="AB79"/>
  <c r="AA79"/>
  <c r="Y79"/>
  <c r="X79"/>
  <c r="V79"/>
  <c r="U79"/>
  <c r="S79"/>
  <c r="R79"/>
  <c r="P79"/>
  <c r="O79"/>
  <c r="M79"/>
  <c r="L79"/>
  <c r="J79"/>
  <c r="I79"/>
  <c r="G79"/>
  <c r="F79"/>
  <c r="AB78"/>
  <c r="AA78"/>
  <c r="Y78"/>
  <c r="X78"/>
  <c r="V78"/>
  <c r="U78"/>
  <c r="S78"/>
  <c r="R78"/>
  <c r="P78"/>
  <c r="O78"/>
  <c r="M78"/>
  <c r="L78"/>
  <c r="J78"/>
  <c r="I78"/>
  <c r="G78"/>
  <c r="F78"/>
  <c r="AB76"/>
  <c r="AA76"/>
  <c r="Y76"/>
  <c r="X76"/>
  <c r="V76"/>
  <c r="W76" s="1"/>
  <c r="U76"/>
  <c r="S76"/>
  <c r="R76"/>
  <c r="P76"/>
  <c r="O76"/>
  <c r="M76"/>
  <c r="L76"/>
  <c r="J76"/>
  <c r="I76"/>
  <c r="G76"/>
  <c r="F76"/>
  <c r="AB75"/>
  <c r="AA75"/>
  <c r="Y75"/>
  <c r="X75"/>
  <c r="V75"/>
  <c r="U75"/>
  <c r="S75"/>
  <c r="R75"/>
  <c r="P75"/>
  <c r="Q75" s="1"/>
  <c r="O75"/>
  <c r="M75"/>
  <c r="L75"/>
  <c r="J75"/>
  <c r="I75"/>
  <c r="AB74"/>
  <c r="AA74"/>
  <c r="Y74"/>
  <c r="X74"/>
  <c r="V74"/>
  <c r="U74"/>
  <c r="S74"/>
  <c r="R74"/>
  <c r="P74"/>
  <c r="O74"/>
  <c r="M74"/>
  <c r="L74"/>
  <c r="J74"/>
  <c r="I74"/>
  <c r="G74"/>
  <c r="F74"/>
  <c r="AB72"/>
  <c r="AA72"/>
  <c r="Y72"/>
  <c r="X72"/>
  <c r="V72"/>
  <c r="U72"/>
  <c r="S72"/>
  <c r="R72"/>
  <c r="P72"/>
  <c r="O72"/>
  <c r="M72"/>
  <c r="L72"/>
  <c r="J72"/>
  <c r="I72"/>
  <c r="G72"/>
  <c r="F72"/>
  <c r="AB71"/>
  <c r="AA71"/>
  <c r="Y71"/>
  <c r="X71"/>
  <c r="V71"/>
  <c r="U71"/>
  <c r="S71"/>
  <c r="R71"/>
  <c r="P71"/>
  <c r="O71"/>
  <c r="M71"/>
  <c r="L71"/>
  <c r="J71"/>
  <c r="I71"/>
  <c r="G71"/>
  <c r="F71"/>
  <c r="AB70"/>
  <c r="AA70"/>
  <c r="AC70" s="1"/>
  <c r="Y70"/>
  <c r="X70"/>
  <c r="V70"/>
  <c r="U70"/>
  <c r="S70"/>
  <c r="R70"/>
  <c r="P70"/>
  <c r="O70"/>
  <c r="M70"/>
  <c r="L70"/>
  <c r="J70"/>
  <c r="I70"/>
  <c r="G70"/>
  <c r="F70"/>
  <c r="AB68"/>
  <c r="AA68"/>
  <c r="Y68"/>
  <c r="X68"/>
  <c r="V68"/>
  <c r="U68"/>
  <c r="W68" s="1"/>
  <c r="S68"/>
  <c r="R68"/>
  <c r="P68"/>
  <c r="O68"/>
  <c r="M68"/>
  <c r="L68"/>
  <c r="J68"/>
  <c r="I68"/>
  <c r="G68"/>
  <c r="F68"/>
  <c r="AB67"/>
  <c r="AA67"/>
  <c r="Y67"/>
  <c r="X67"/>
  <c r="V67"/>
  <c r="U67"/>
  <c r="S67"/>
  <c r="R67"/>
  <c r="P67"/>
  <c r="O67"/>
  <c r="M67"/>
  <c r="L67"/>
  <c r="J67"/>
  <c r="I67"/>
  <c r="G67"/>
  <c r="F67"/>
  <c r="AB66"/>
  <c r="AA66"/>
  <c r="Y66"/>
  <c r="X66"/>
  <c r="V66"/>
  <c r="U66"/>
  <c r="S66"/>
  <c r="R66"/>
  <c r="P66"/>
  <c r="O66"/>
  <c r="M66"/>
  <c r="L66"/>
  <c r="J66"/>
  <c r="J69" s="1"/>
  <c r="I66"/>
  <c r="G66"/>
  <c r="F66"/>
  <c r="AB64"/>
  <c r="AA64"/>
  <c r="Y64"/>
  <c r="X64"/>
  <c r="V64"/>
  <c r="U64"/>
  <c r="S64"/>
  <c r="R64"/>
  <c r="P64"/>
  <c r="O64"/>
  <c r="M64"/>
  <c r="L64"/>
  <c r="J64"/>
  <c r="I64"/>
  <c r="G64"/>
  <c r="F64"/>
  <c r="AB63"/>
  <c r="AA63"/>
  <c r="Y63"/>
  <c r="X63"/>
  <c r="V63"/>
  <c r="U63"/>
  <c r="S63"/>
  <c r="R63"/>
  <c r="P63"/>
  <c r="O63"/>
  <c r="M63"/>
  <c r="L63"/>
  <c r="J63"/>
  <c r="I63"/>
  <c r="G63"/>
  <c r="F63"/>
  <c r="AB62"/>
  <c r="AA62"/>
  <c r="Y62"/>
  <c r="Y65" s="1"/>
  <c r="X62"/>
  <c r="V62"/>
  <c r="U62"/>
  <c r="S62"/>
  <c r="R62"/>
  <c r="P62"/>
  <c r="P65" s="1"/>
  <c r="O62"/>
  <c r="M62"/>
  <c r="M65" s="1"/>
  <c r="L62"/>
  <c r="J62"/>
  <c r="I62"/>
  <c r="G62"/>
  <c r="F62"/>
  <c r="AB60"/>
  <c r="AA60"/>
  <c r="Y60"/>
  <c r="X60"/>
  <c r="V60"/>
  <c r="U60"/>
  <c r="S60"/>
  <c r="R60"/>
  <c r="P60"/>
  <c r="O60"/>
  <c r="M60"/>
  <c r="L60"/>
  <c r="J60"/>
  <c r="I60"/>
  <c r="G60"/>
  <c r="F60"/>
  <c r="AB59"/>
  <c r="AA59"/>
  <c r="AC59" s="1"/>
  <c r="Y59"/>
  <c r="X59"/>
  <c r="V59"/>
  <c r="U59"/>
  <c r="S59"/>
  <c r="R59"/>
  <c r="P59"/>
  <c r="O59"/>
  <c r="M59"/>
  <c r="L59"/>
  <c r="J59"/>
  <c r="I59"/>
  <c r="G59"/>
  <c r="F59"/>
  <c r="AB58"/>
  <c r="AA58"/>
  <c r="Y58"/>
  <c r="X58"/>
  <c r="V58"/>
  <c r="U58"/>
  <c r="S58"/>
  <c r="R58"/>
  <c r="P58"/>
  <c r="O58"/>
  <c r="M58"/>
  <c r="L58"/>
  <c r="J58"/>
  <c r="I58"/>
  <c r="G58"/>
  <c r="F58"/>
  <c r="AB56"/>
  <c r="AA56"/>
  <c r="Y56"/>
  <c r="X56"/>
  <c r="V56"/>
  <c r="U56"/>
  <c r="S56"/>
  <c r="R56"/>
  <c r="P56"/>
  <c r="O56"/>
  <c r="M56"/>
  <c r="L56"/>
  <c r="J56"/>
  <c r="I56"/>
  <c r="G56"/>
  <c r="F56"/>
  <c r="AB55"/>
  <c r="AA55"/>
  <c r="Y55"/>
  <c r="X55"/>
  <c r="V55"/>
  <c r="U55"/>
  <c r="S55"/>
  <c r="R55"/>
  <c r="P55"/>
  <c r="O55"/>
  <c r="M55"/>
  <c r="L55"/>
  <c r="J55"/>
  <c r="I55"/>
  <c r="G55"/>
  <c r="F55"/>
  <c r="AB54"/>
  <c r="AA54"/>
  <c r="Y54"/>
  <c r="X54"/>
  <c r="V54"/>
  <c r="U54"/>
  <c r="S54"/>
  <c r="R54"/>
  <c r="P54"/>
  <c r="O54"/>
  <c r="M54"/>
  <c r="M57" s="1"/>
  <c r="L54"/>
  <c r="J54"/>
  <c r="J57" s="1"/>
  <c r="I54"/>
  <c r="G54"/>
  <c r="F54"/>
  <c r="AB52"/>
  <c r="AA52"/>
  <c r="Y52"/>
  <c r="X52"/>
  <c r="V52"/>
  <c r="U52"/>
  <c r="S52"/>
  <c r="R52"/>
  <c r="T52" s="1"/>
  <c r="P52"/>
  <c r="O52"/>
  <c r="M52"/>
  <c r="L52"/>
  <c r="J52"/>
  <c r="I52"/>
  <c r="G52"/>
  <c r="F52"/>
  <c r="AB51"/>
  <c r="AA51"/>
  <c r="Y51"/>
  <c r="X51"/>
  <c r="V51"/>
  <c r="U51"/>
  <c r="S51"/>
  <c r="R51"/>
  <c r="P51"/>
  <c r="O51"/>
  <c r="M51"/>
  <c r="L51"/>
  <c r="J51"/>
  <c r="I51"/>
  <c r="G51"/>
  <c r="F51"/>
  <c r="AB50"/>
  <c r="AA50"/>
  <c r="Y50"/>
  <c r="X50"/>
  <c r="V50"/>
  <c r="U50"/>
  <c r="S50"/>
  <c r="S53" s="1"/>
  <c r="R50"/>
  <c r="R53" s="1"/>
  <c r="P50"/>
  <c r="O50"/>
  <c r="M50"/>
  <c r="L50"/>
  <c r="N50" s="1"/>
  <c r="J50"/>
  <c r="I50"/>
  <c r="G50"/>
  <c r="F50"/>
  <c r="AB48"/>
  <c r="AA48"/>
  <c r="Y48"/>
  <c r="X48"/>
  <c r="V48"/>
  <c r="U48"/>
  <c r="S48"/>
  <c r="R48"/>
  <c r="P48"/>
  <c r="O48"/>
  <c r="M48"/>
  <c r="L48"/>
  <c r="J48"/>
  <c r="I48"/>
  <c r="G48"/>
  <c r="F48"/>
  <c r="AB47"/>
  <c r="AA47"/>
  <c r="Y47"/>
  <c r="X47"/>
  <c r="V47"/>
  <c r="U47"/>
  <c r="S47"/>
  <c r="R47"/>
  <c r="P47"/>
  <c r="O47"/>
  <c r="M47"/>
  <c r="L47"/>
  <c r="J47"/>
  <c r="I47"/>
  <c r="G47"/>
  <c r="F47"/>
  <c r="AB46"/>
  <c r="AA46"/>
  <c r="Y46"/>
  <c r="X46"/>
  <c r="V46"/>
  <c r="U46"/>
  <c r="S46"/>
  <c r="R46"/>
  <c r="P46"/>
  <c r="O46"/>
  <c r="M46"/>
  <c r="L46"/>
  <c r="J46"/>
  <c r="I46"/>
  <c r="G46"/>
  <c r="F46"/>
  <c r="AB44"/>
  <c r="AA44"/>
  <c r="Y44"/>
  <c r="X44"/>
  <c r="V44"/>
  <c r="U44"/>
  <c r="S44"/>
  <c r="R44"/>
  <c r="P44"/>
  <c r="O44"/>
  <c r="M44"/>
  <c r="L44"/>
  <c r="J44"/>
  <c r="I44"/>
  <c r="G44"/>
  <c r="F44"/>
  <c r="AB43"/>
  <c r="AA43"/>
  <c r="Y43"/>
  <c r="X43"/>
  <c r="V43"/>
  <c r="U43"/>
  <c r="S43"/>
  <c r="R43"/>
  <c r="P43"/>
  <c r="O43"/>
  <c r="M43"/>
  <c r="L43"/>
  <c r="J43"/>
  <c r="I43"/>
  <c r="G43"/>
  <c r="F43"/>
  <c r="AB42"/>
  <c r="AA42"/>
  <c r="Y42"/>
  <c r="X42"/>
  <c r="V42"/>
  <c r="U42"/>
  <c r="S42"/>
  <c r="R42"/>
  <c r="P42"/>
  <c r="O42"/>
  <c r="M42"/>
  <c r="L42"/>
  <c r="J42"/>
  <c r="I42"/>
  <c r="G42"/>
  <c r="F42"/>
  <c r="AB40"/>
  <c r="AA40"/>
  <c r="Y40"/>
  <c r="X40"/>
  <c r="V40"/>
  <c r="U40"/>
  <c r="S40"/>
  <c r="R40"/>
  <c r="P40"/>
  <c r="O40"/>
  <c r="M40"/>
  <c r="L40"/>
  <c r="J40"/>
  <c r="I40"/>
  <c r="G40"/>
  <c r="F40"/>
  <c r="AB39"/>
  <c r="AA39"/>
  <c r="Y39"/>
  <c r="X39"/>
  <c r="V39"/>
  <c r="U39"/>
  <c r="S39"/>
  <c r="R39"/>
  <c r="P39"/>
  <c r="O39"/>
  <c r="M39"/>
  <c r="L39"/>
  <c r="J39"/>
  <c r="I39"/>
  <c r="G39"/>
  <c r="F39"/>
  <c r="AB38"/>
  <c r="AB41" s="1"/>
  <c r="AA38"/>
  <c r="Y38"/>
  <c r="X38"/>
  <c r="V38"/>
  <c r="U38"/>
  <c r="S38"/>
  <c r="R38"/>
  <c r="P38"/>
  <c r="O38"/>
  <c r="M38"/>
  <c r="L38"/>
  <c r="J38"/>
  <c r="I38"/>
  <c r="G38"/>
  <c r="F38"/>
  <c r="AB36"/>
  <c r="AA36"/>
  <c r="Y36"/>
  <c r="X36"/>
  <c r="V36"/>
  <c r="U36"/>
  <c r="S36"/>
  <c r="R36"/>
  <c r="P36"/>
  <c r="O36"/>
  <c r="M36"/>
  <c r="L36"/>
  <c r="J36"/>
  <c r="I36"/>
  <c r="K36" s="1"/>
  <c r="G36"/>
  <c r="F36"/>
  <c r="AB35"/>
  <c r="AA35"/>
  <c r="Y35"/>
  <c r="X35"/>
  <c r="V35"/>
  <c r="U35"/>
  <c r="S35"/>
  <c r="R35"/>
  <c r="P35"/>
  <c r="O35"/>
  <c r="M35"/>
  <c r="L35"/>
  <c r="J35"/>
  <c r="I35"/>
  <c r="G35"/>
  <c r="F35"/>
  <c r="AB34"/>
  <c r="AA34"/>
  <c r="Y34"/>
  <c r="X34"/>
  <c r="V34"/>
  <c r="U34"/>
  <c r="S34"/>
  <c r="R34"/>
  <c r="P34"/>
  <c r="O34"/>
  <c r="M34"/>
  <c r="L34"/>
  <c r="J34"/>
  <c r="I34"/>
  <c r="G34"/>
  <c r="F34"/>
  <c r="AB32"/>
  <c r="AA32"/>
  <c r="AC32" s="1"/>
  <c r="Y32"/>
  <c r="X32"/>
  <c r="V32"/>
  <c r="U32"/>
  <c r="S32"/>
  <c r="R32"/>
  <c r="P32"/>
  <c r="O32"/>
  <c r="M32"/>
  <c r="L32"/>
  <c r="J32"/>
  <c r="I32"/>
  <c r="G32"/>
  <c r="F32"/>
  <c r="AB31"/>
  <c r="AA31"/>
  <c r="Y31"/>
  <c r="X31"/>
  <c r="V31"/>
  <c r="U31"/>
  <c r="S31"/>
  <c r="T31" s="1"/>
  <c r="R31"/>
  <c r="P31"/>
  <c r="O31"/>
  <c r="M31"/>
  <c r="L31"/>
  <c r="J31"/>
  <c r="I31"/>
  <c r="G31"/>
  <c r="D31" s="1"/>
  <c r="F31"/>
  <c r="AB30"/>
  <c r="AA30"/>
  <c r="Y30"/>
  <c r="X30"/>
  <c r="V30"/>
  <c r="V33" s="1"/>
  <c r="U30"/>
  <c r="S30"/>
  <c r="R30"/>
  <c r="P30"/>
  <c r="O30"/>
  <c r="M30"/>
  <c r="L30"/>
  <c r="J30"/>
  <c r="I30"/>
  <c r="G30"/>
  <c r="F30"/>
  <c r="AB28"/>
  <c r="AA28"/>
  <c r="Y28"/>
  <c r="X28"/>
  <c r="V28"/>
  <c r="U28"/>
  <c r="S28"/>
  <c r="R28"/>
  <c r="P28"/>
  <c r="O28"/>
  <c r="M28"/>
  <c r="L28"/>
  <c r="J28"/>
  <c r="I28"/>
  <c r="G28"/>
  <c r="F28"/>
  <c r="AB27"/>
  <c r="AA27"/>
  <c r="Y27"/>
  <c r="X27"/>
  <c r="V27"/>
  <c r="U27"/>
  <c r="S27"/>
  <c r="R27"/>
  <c r="P27"/>
  <c r="O27"/>
  <c r="M27"/>
  <c r="L27"/>
  <c r="J27"/>
  <c r="I27"/>
  <c r="G27"/>
  <c r="F27"/>
  <c r="AB26"/>
  <c r="AA26"/>
  <c r="Y26"/>
  <c r="X26"/>
  <c r="V26"/>
  <c r="U26"/>
  <c r="S26"/>
  <c r="R26"/>
  <c r="P26"/>
  <c r="O26"/>
  <c r="M26"/>
  <c r="L26"/>
  <c r="J26"/>
  <c r="I26"/>
  <c r="G26"/>
  <c r="F26"/>
  <c r="AB24"/>
  <c r="AA24"/>
  <c r="Y24"/>
  <c r="X24"/>
  <c r="V24"/>
  <c r="U24"/>
  <c r="S24"/>
  <c r="R24"/>
  <c r="P24"/>
  <c r="O24"/>
  <c r="M24"/>
  <c r="N24" s="1"/>
  <c r="L24"/>
  <c r="J24"/>
  <c r="I24"/>
  <c r="G24"/>
  <c r="F24"/>
  <c r="AB23"/>
  <c r="AA23"/>
  <c r="Y23"/>
  <c r="X23"/>
  <c r="V23"/>
  <c r="U23"/>
  <c r="S23"/>
  <c r="R23"/>
  <c r="P23"/>
  <c r="O23"/>
  <c r="M23"/>
  <c r="L23"/>
  <c r="J23"/>
  <c r="I23"/>
  <c r="G23"/>
  <c r="F23"/>
  <c r="AB22"/>
  <c r="AB25" s="1"/>
  <c r="AA22"/>
  <c r="Y22"/>
  <c r="X22"/>
  <c r="V22"/>
  <c r="V25" s="1"/>
  <c r="U22"/>
  <c r="S22"/>
  <c r="R22"/>
  <c r="P22"/>
  <c r="P25" s="1"/>
  <c r="O22"/>
  <c r="M22"/>
  <c r="L22"/>
  <c r="J22"/>
  <c r="I22"/>
  <c r="G22"/>
  <c r="F22"/>
  <c r="AB20"/>
  <c r="AA20"/>
  <c r="Y20"/>
  <c r="X20"/>
  <c r="V20"/>
  <c r="U20"/>
  <c r="S20"/>
  <c r="R20"/>
  <c r="P20"/>
  <c r="O20"/>
  <c r="M20"/>
  <c r="L20"/>
  <c r="J20"/>
  <c r="I20"/>
  <c r="G20"/>
  <c r="F20"/>
  <c r="AB19"/>
  <c r="AA19"/>
  <c r="Y19"/>
  <c r="X19"/>
  <c r="Z19" s="1"/>
  <c r="V19"/>
  <c r="U19"/>
  <c r="S19"/>
  <c r="R19"/>
  <c r="P19"/>
  <c r="O19"/>
  <c r="M19"/>
  <c r="L19"/>
  <c r="J19"/>
  <c r="I19"/>
  <c r="G19"/>
  <c r="F19"/>
  <c r="AB18"/>
  <c r="AA18"/>
  <c r="Y18"/>
  <c r="X18"/>
  <c r="V18"/>
  <c r="U18"/>
  <c r="S18"/>
  <c r="R18"/>
  <c r="P18"/>
  <c r="O18"/>
  <c r="M18"/>
  <c r="L18"/>
  <c r="J18"/>
  <c r="I18"/>
  <c r="G18"/>
  <c r="F18"/>
  <c r="AB16"/>
  <c r="AA16"/>
  <c r="Y16"/>
  <c r="X16"/>
  <c r="V16"/>
  <c r="U16"/>
  <c r="S16"/>
  <c r="R16"/>
  <c r="P16"/>
  <c r="O16"/>
  <c r="M16"/>
  <c r="L16"/>
  <c r="J16"/>
  <c r="I16"/>
  <c r="G16"/>
  <c r="F16"/>
  <c r="AB15"/>
  <c r="AA15"/>
  <c r="Y15"/>
  <c r="X15"/>
  <c r="V15"/>
  <c r="U15"/>
  <c r="S15"/>
  <c r="R15"/>
  <c r="P15"/>
  <c r="O15"/>
  <c r="M15"/>
  <c r="N15" s="1"/>
  <c r="L15"/>
  <c r="J15"/>
  <c r="I15"/>
  <c r="G15"/>
  <c r="F15"/>
  <c r="AB14"/>
  <c r="AA14"/>
  <c r="Y14"/>
  <c r="X14"/>
  <c r="V14"/>
  <c r="U14"/>
  <c r="S14"/>
  <c r="R14"/>
  <c r="P14"/>
  <c r="O14"/>
  <c r="M14"/>
  <c r="L14"/>
  <c r="J14"/>
  <c r="I14"/>
  <c r="G14"/>
  <c r="F14"/>
  <c r="AB12"/>
  <c r="AA12"/>
  <c r="Y12"/>
  <c r="X12"/>
  <c r="V12"/>
  <c r="U12"/>
  <c r="S12"/>
  <c r="R12"/>
  <c r="P12"/>
  <c r="O12"/>
  <c r="M12"/>
  <c r="L12"/>
  <c r="J12"/>
  <c r="I12"/>
  <c r="G12"/>
  <c r="F12"/>
  <c r="AB11"/>
  <c r="AA11"/>
  <c r="Y11"/>
  <c r="X11"/>
  <c r="V11"/>
  <c r="U11"/>
  <c r="S11"/>
  <c r="R11"/>
  <c r="P11"/>
  <c r="O11"/>
  <c r="M11"/>
  <c r="L11"/>
  <c r="J11"/>
  <c r="I11"/>
  <c r="G11"/>
  <c r="F11"/>
  <c r="AB10"/>
  <c r="AA10"/>
  <c r="Y10"/>
  <c r="X10"/>
  <c r="V10"/>
  <c r="U10"/>
  <c r="S10"/>
  <c r="R10"/>
  <c r="P10"/>
  <c r="O10"/>
  <c r="M10"/>
  <c r="L10"/>
  <c r="J10"/>
  <c r="I10"/>
  <c r="G10"/>
  <c r="F13"/>
  <c r="AB8"/>
  <c r="AA8"/>
  <c r="AB7"/>
  <c r="AA7"/>
  <c r="AB6"/>
  <c r="AA6"/>
  <c r="Y8"/>
  <c r="X8"/>
  <c r="Y7"/>
  <c r="X7"/>
  <c r="Y6"/>
  <c r="X6"/>
  <c r="V8"/>
  <c r="U8"/>
  <c r="V7"/>
  <c r="U7"/>
  <c r="V6"/>
  <c r="U6"/>
  <c r="S8"/>
  <c r="R8"/>
  <c r="S7"/>
  <c r="R7"/>
  <c r="S6"/>
  <c r="R6"/>
  <c r="P8"/>
  <c r="O8"/>
  <c r="P7"/>
  <c r="O7"/>
  <c r="P6"/>
  <c r="O6"/>
  <c r="Q6" s="1"/>
  <c r="M8"/>
  <c r="L8"/>
  <c r="M7"/>
  <c r="L7"/>
  <c r="M6"/>
  <c r="L6"/>
  <c r="N6" s="1"/>
  <c r="J8"/>
  <c r="I8"/>
  <c r="J7"/>
  <c r="I7"/>
  <c r="J6"/>
  <c r="I6"/>
  <c r="G6"/>
  <c r="G7"/>
  <c r="G8"/>
  <c r="F7"/>
  <c r="F8"/>
  <c r="G153" i="79"/>
  <c r="F153"/>
  <c r="H153" s="1"/>
  <c r="G151"/>
  <c r="F151"/>
  <c r="H151" s="1"/>
  <c r="C151"/>
  <c r="G81"/>
  <c r="F81"/>
  <c r="H81" s="1"/>
  <c r="H80"/>
  <c r="D80"/>
  <c r="D153" s="1"/>
  <c r="C80"/>
  <c r="E80" s="1"/>
  <c r="H79"/>
  <c r="G79"/>
  <c r="G152" s="1"/>
  <c r="F79"/>
  <c r="C79" s="1"/>
  <c r="D79"/>
  <c r="D152" s="1"/>
  <c r="H78"/>
  <c r="D78"/>
  <c r="E78" s="1"/>
  <c r="C78"/>
  <c r="Q98" i="80" l="1"/>
  <c r="AC107"/>
  <c r="Q114"/>
  <c r="S121"/>
  <c r="P125"/>
  <c r="P37"/>
  <c r="T54"/>
  <c r="P149"/>
  <c r="Q50"/>
  <c r="T60"/>
  <c r="J97"/>
  <c r="W140"/>
  <c r="D51"/>
  <c r="H103"/>
  <c r="Z103"/>
  <c r="K16"/>
  <c r="N34"/>
  <c r="Q52"/>
  <c r="H60"/>
  <c r="H62"/>
  <c r="N71"/>
  <c r="K96"/>
  <c r="K136"/>
  <c r="Q143"/>
  <c r="AC143"/>
  <c r="W144"/>
  <c r="Q147"/>
  <c r="AC26"/>
  <c r="Z40"/>
  <c r="W52"/>
  <c r="AC10"/>
  <c r="W11"/>
  <c r="AC11"/>
  <c r="K12"/>
  <c r="W12"/>
  <c r="AC12"/>
  <c r="K14"/>
  <c r="Q14"/>
  <c r="Q15"/>
  <c r="N27"/>
  <c r="Z28"/>
  <c r="Q38"/>
  <c r="Q39"/>
  <c r="AC39"/>
  <c r="K40"/>
  <c r="Q40"/>
  <c r="W40"/>
  <c r="AC40"/>
  <c r="W42"/>
  <c r="AC42"/>
  <c r="K43"/>
  <c r="Q43"/>
  <c r="K44"/>
  <c r="N56"/>
  <c r="N59"/>
  <c r="Z59"/>
  <c r="K62"/>
  <c r="Q62"/>
  <c r="AC62"/>
  <c r="K63"/>
  <c r="K67"/>
  <c r="W92"/>
  <c r="AC94"/>
  <c r="K95"/>
  <c r="Q95"/>
  <c r="W95"/>
  <c r="T96"/>
  <c r="N98"/>
  <c r="V105"/>
  <c r="AB105"/>
  <c r="Q104"/>
  <c r="W104"/>
  <c r="W128"/>
  <c r="K131"/>
  <c r="W131"/>
  <c r="K132"/>
  <c r="W134"/>
  <c r="AC134"/>
  <c r="K135"/>
  <c r="Q135"/>
  <c r="M149"/>
  <c r="Y149"/>
  <c r="T147"/>
  <c r="Z147"/>
  <c r="N148"/>
  <c r="T148"/>
  <c r="Z148"/>
  <c r="D12"/>
  <c r="T18"/>
  <c r="X21"/>
  <c r="F73"/>
  <c r="Z70"/>
  <c r="Q71"/>
  <c r="AC71"/>
  <c r="W72"/>
  <c r="AC76"/>
  <c r="K78"/>
  <c r="Q78"/>
  <c r="W78"/>
  <c r="AC78"/>
  <c r="H111"/>
  <c r="N111"/>
  <c r="Z112"/>
  <c r="N138"/>
  <c r="Z138"/>
  <c r="N139"/>
  <c r="H146"/>
  <c r="Z6"/>
  <c r="N10"/>
  <c r="Q18"/>
  <c r="Q23"/>
  <c r="AC23"/>
  <c r="W24"/>
  <c r="K30"/>
  <c r="K32"/>
  <c r="Q32"/>
  <c r="W32"/>
  <c r="T36"/>
  <c r="N38"/>
  <c r="Z46"/>
  <c r="N47"/>
  <c r="N48"/>
  <c r="T48"/>
  <c r="K55"/>
  <c r="Q55"/>
  <c r="W55"/>
  <c r="K56"/>
  <c r="AB69"/>
  <c r="P73"/>
  <c r="V73"/>
  <c r="AB73"/>
  <c r="N83"/>
  <c r="H87"/>
  <c r="N87"/>
  <c r="T87"/>
  <c r="Z87"/>
  <c r="N88"/>
  <c r="T88"/>
  <c r="Z88"/>
  <c r="N90"/>
  <c r="H92"/>
  <c r="T92"/>
  <c r="N100"/>
  <c r="V121"/>
  <c r="Q120"/>
  <c r="W120"/>
  <c r="AC122"/>
  <c r="H128"/>
  <c r="T128"/>
  <c r="H16"/>
  <c r="AC18"/>
  <c r="W19"/>
  <c r="F29"/>
  <c r="H32"/>
  <c r="M45"/>
  <c r="T44"/>
  <c r="H55"/>
  <c r="T55"/>
  <c r="Z55"/>
  <c r="AC60"/>
  <c r="Z72"/>
  <c r="N75"/>
  <c r="N80"/>
  <c r="F85"/>
  <c r="Z82"/>
  <c r="Q83"/>
  <c r="K84"/>
  <c r="W84"/>
  <c r="K88"/>
  <c r="W88"/>
  <c r="Q91"/>
  <c r="AC91"/>
  <c r="K100"/>
  <c r="K103"/>
  <c r="W103"/>
  <c r="H107"/>
  <c r="Z107"/>
  <c r="AC112"/>
  <c r="Z135"/>
  <c r="H8"/>
  <c r="J151"/>
  <c r="N7"/>
  <c r="H11"/>
  <c r="N11"/>
  <c r="T11"/>
  <c r="Y21"/>
  <c r="H20"/>
  <c r="N20"/>
  <c r="J29"/>
  <c r="V29"/>
  <c r="Q27"/>
  <c r="W27"/>
  <c r="C28"/>
  <c r="G33"/>
  <c r="N30"/>
  <c r="T30"/>
  <c r="O37"/>
  <c r="AC34"/>
  <c r="AC35"/>
  <c r="Z38"/>
  <c r="AC46"/>
  <c r="K47"/>
  <c r="H52"/>
  <c r="P57"/>
  <c r="N63"/>
  <c r="T63"/>
  <c r="Z63"/>
  <c r="N64"/>
  <c r="T64"/>
  <c r="Z64"/>
  <c r="AB81"/>
  <c r="P85"/>
  <c r="V85"/>
  <c r="AB85"/>
  <c r="Z104"/>
  <c r="P109"/>
  <c r="V109"/>
  <c r="AB109"/>
  <c r="D107"/>
  <c r="AC108"/>
  <c r="Z114"/>
  <c r="N115"/>
  <c r="H119"/>
  <c r="N119"/>
  <c r="T119"/>
  <c r="Z119"/>
  <c r="P133"/>
  <c r="O141"/>
  <c r="AA141"/>
  <c r="K139"/>
  <c r="Y141"/>
  <c r="H144"/>
  <c r="T144"/>
  <c r="K146"/>
  <c r="Q146"/>
  <c r="AC146"/>
  <c r="K147"/>
  <c r="Y69"/>
  <c r="T15"/>
  <c r="Z15"/>
  <c r="J21"/>
  <c r="W18"/>
  <c r="K19"/>
  <c r="Z24"/>
  <c r="N32"/>
  <c r="Z32"/>
  <c r="N44"/>
  <c r="Z44"/>
  <c r="N55"/>
  <c r="C56"/>
  <c r="W60"/>
  <c r="H74"/>
  <c r="Z76"/>
  <c r="Z80"/>
  <c r="AC83"/>
  <c r="Q84"/>
  <c r="AC87"/>
  <c r="Q90"/>
  <c r="W91"/>
  <c r="M97"/>
  <c r="AC99"/>
  <c r="N107"/>
  <c r="AB113"/>
  <c r="K127"/>
  <c r="M133"/>
  <c r="T135"/>
  <c r="V141"/>
  <c r="Z144"/>
  <c r="R9"/>
  <c r="U152"/>
  <c r="AA152"/>
  <c r="Z10"/>
  <c r="AB21"/>
  <c r="G29"/>
  <c r="N35"/>
  <c r="H36"/>
  <c r="O49"/>
  <c r="K51"/>
  <c r="K75"/>
  <c r="K80"/>
  <c r="AB93"/>
  <c r="V97"/>
  <c r="N103"/>
  <c r="T103"/>
  <c r="Q115"/>
  <c r="Q117" s="1"/>
  <c r="AB129"/>
  <c r="N147"/>
  <c r="N114"/>
  <c r="L117"/>
  <c r="F89"/>
  <c r="H86"/>
  <c r="F113"/>
  <c r="H110"/>
  <c r="R105"/>
  <c r="T102"/>
  <c r="R121"/>
  <c r="T118"/>
  <c r="Z106"/>
  <c r="X109"/>
  <c r="L45"/>
  <c r="S57"/>
  <c r="Y93"/>
  <c r="M125"/>
  <c r="C7"/>
  <c r="I9"/>
  <c r="N8"/>
  <c r="P153"/>
  <c r="V151"/>
  <c r="V153"/>
  <c r="AB153"/>
  <c r="J13"/>
  <c r="V13"/>
  <c r="I152"/>
  <c r="Q11"/>
  <c r="R17"/>
  <c r="Z14"/>
  <c r="Q16"/>
  <c r="W16"/>
  <c r="AC16"/>
  <c r="C20"/>
  <c r="Q20"/>
  <c r="W20"/>
  <c r="K22"/>
  <c r="Q22"/>
  <c r="W22"/>
  <c r="AC22"/>
  <c r="Z35"/>
  <c r="W38"/>
  <c r="AC38"/>
  <c r="K39"/>
  <c r="T43"/>
  <c r="Z43"/>
  <c r="W46"/>
  <c r="Z47"/>
  <c r="H48"/>
  <c r="U49"/>
  <c r="Y53"/>
  <c r="K60"/>
  <c r="Q60"/>
  <c r="H63"/>
  <c r="Q66"/>
  <c r="D68"/>
  <c r="J77"/>
  <c r="P77"/>
  <c r="H80"/>
  <c r="Z84"/>
  <c r="N91"/>
  <c r="T91"/>
  <c r="Z91"/>
  <c r="D92"/>
  <c r="H96"/>
  <c r="P97"/>
  <c r="J101"/>
  <c r="P101"/>
  <c r="W98"/>
  <c r="AC98"/>
  <c r="K99"/>
  <c r="Q99"/>
  <c r="H123"/>
  <c r="T123"/>
  <c r="W124"/>
  <c r="Q126"/>
  <c r="Z131"/>
  <c r="P137"/>
  <c r="AB145"/>
  <c r="AC148"/>
  <c r="T12"/>
  <c r="L17"/>
  <c r="AB17"/>
  <c r="AC15"/>
  <c r="H19"/>
  <c r="N19"/>
  <c r="T19"/>
  <c r="K20"/>
  <c r="S21"/>
  <c r="Y152"/>
  <c r="H24"/>
  <c r="T24"/>
  <c r="K26"/>
  <c r="Q26"/>
  <c r="K27"/>
  <c r="H30"/>
  <c r="K31"/>
  <c r="W31"/>
  <c r="F37"/>
  <c r="N40"/>
  <c r="T40"/>
  <c r="F45"/>
  <c r="N42"/>
  <c r="R45"/>
  <c r="Z42"/>
  <c r="N43"/>
  <c r="Q44"/>
  <c r="W44"/>
  <c r="AC44"/>
  <c r="G49"/>
  <c r="M49"/>
  <c r="Y49"/>
  <c r="H47"/>
  <c r="K50"/>
  <c r="Z50"/>
  <c r="N51"/>
  <c r="Z51"/>
  <c r="AB57"/>
  <c r="P61"/>
  <c r="V61"/>
  <c r="AB61"/>
  <c r="AC64"/>
  <c r="G69"/>
  <c r="M69"/>
  <c r="N67"/>
  <c r="T67"/>
  <c r="H68"/>
  <c r="T68"/>
  <c r="T72"/>
  <c r="K74"/>
  <c r="Q74"/>
  <c r="R81"/>
  <c r="H84"/>
  <c r="T84"/>
  <c r="AB89"/>
  <c r="Q87"/>
  <c r="V93"/>
  <c r="W96"/>
  <c r="AC96"/>
  <c r="K98"/>
  <c r="T100"/>
  <c r="Y129"/>
  <c r="V133"/>
  <c r="W132"/>
  <c r="AC132"/>
  <c r="K134"/>
  <c r="K137" s="1"/>
  <c r="Q134"/>
  <c r="Z139"/>
  <c r="H140"/>
  <c r="AB141"/>
  <c r="K142"/>
  <c r="Q142"/>
  <c r="W142"/>
  <c r="AC142"/>
  <c r="C6"/>
  <c r="D7"/>
  <c r="K6"/>
  <c r="S153"/>
  <c r="Y9"/>
  <c r="Y153"/>
  <c r="S13"/>
  <c r="Y13"/>
  <c r="H23"/>
  <c r="N23"/>
  <c r="Z23"/>
  <c r="AC24"/>
  <c r="H26"/>
  <c r="M29"/>
  <c r="Y29"/>
  <c r="T27"/>
  <c r="Z27"/>
  <c r="N28"/>
  <c r="T28"/>
  <c r="J33"/>
  <c r="O33"/>
  <c r="W30"/>
  <c r="AA33"/>
  <c r="T32"/>
  <c r="J37"/>
  <c r="V37"/>
  <c r="K35"/>
  <c r="Q35"/>
  <c r="W35"/>
  <c r="H38"/>
  <c r="R41"/>
  <c r="K48"/>
  <c r="Q48"/>
  <c r="AC48"/>
  <c r="M53"/>
  <c r="D52"/>
  <c r="AC52"/>
  <c r="Y57"/>
  <c r="Q56"/>
  <c r="W56"/>
  <c r="K58"/>
  <c r="Q58"/>
  <c r="W58"/>
  <c r="AC58"/>
  <c r="D64"/>
  <c r="R69"/>
  <c r="Z66"/>
  <c r="K70"/>
  <c r="Q70"/>
  <c r="W70"/>
  <c r="Z71"/>
  <c r="Z73" s="1"/>
  <c r="AC72"/>
  <c r="Y77"/>
  <c r="T75"/>
  <c r="Z75"/>
  <c r="N76"/>
  <c r="T76"/>
  <c r="P81"/>
  <c r="V81"/>
  <c r="Q79"/>
  <c r="W79"/>
  <c r="AC79"/>
  <c r="S81"/>
  <c r="K86"/>
  <c r="Q86"/>
  <c r="AC86"/>
  <c r="K87"/>
  <c r="D88"/>
  <c r="J93"/>
  <c r="K91"/>
  <c r="F97"/>
  <c r="Z99"/>
  <c r="AC102"/>
  <c r="AC103"/>
  <c r="K104"/>
  <c r="S105"/>
  <c r="F109"/>
  <c r="AC106"/>
  <c r="K108"/>
  <c r="Q108"/>
  <c r="W108"/>
  <c r="Q111"/>
  <c r="K112"/>
  <c r="N127"/>
  <c r="T127"/>
  <c r="Z127"/>
  <c r="D128"/>
  <c r="Q130"/>
  <c r="AC130"/>
  <c r="F141"/>
  <c r="R141"/>
  <c r="X145"/>
  <c r="Q107"/>
  <c r="Z108"/>
  <c r="K110"/>
  <c r="Q110"/>
  <c r="AC110"/>
  <c r="K111"/>
  <c r="D112"/>
  <c r="J117"/>
  <c r="P117"/>
  <c r="W114"/>
  <c r="AC114"/>
  <c r="AC117" s="1"/>
  <c r="K115"/>
  <c r="N116"/>
  <c r="T116"/>
  <c r="Z116"/>
  <c r="J121"/>
  <c r="P121"/>
  <c r="AC118"/>
  <c r="K119"/>
  <c r="Q119"/>
  <c r="W119"/>
  <c r="Z120"/>
  <c r="F125"/>
  <c r="Z122"/>
  <c r="AC123"/>
  <c r="G129"/>
  <c r="M129"/>
  <c r="R129"/>
  <c r="Z126"/>
  <c r="K128"/>
  <c r="Q128"/>
  <c r="Y133"/>
  <c r="H131"/>
  <c r="N131"/>
  <c r="T131"/>
  <c r="AA133"/>
  <c r="R137"/>
  <c r="Z134"/>
  <c r="N135"/>
  <c r="Q136"/>
  <c r="W136"/>
  <c r="AC136"/>
  <c r="H139"/>
  <c r="H143"/>
  <c r="N143"/>
  <c r="AC144"/>
  <c r="H147"/>
  <c r="K148"/>
  <c r="C8"/>
  <c r="G9"/>
  <c r="K7"/>
  <c r="M152"/>
  <c r="R152"/>
  <c r="U9"/>
  <c r="X152"/>
  <c r="AC6"/>
  <c r="O13"/>
  <c r="M13"/>
  <c r="Z11"/>
  <c r="H12"/>
  <c r="J17"/>
  <c r="P17"/>
  <c r="W14"/>
  <c r="AC14"/>
  <c r="N16"/>
  <c r="T16"/>
  <c r="Z16"/>
  <c r="F21"/>
  <c r="R21"/>
  <c r="V21"/>
  <c r="Q19"/>
  <c r="AC19"/>
  <c r="Z20"/>
  <c r="F25"/>
  <c r="N22"/>
  <c r="Z22"/>
  <c r="D23"/>
  <c r="K24"/>
  <c r="Q24"/>
  <c r="R29"/>
  <c r="Z26"/>
  <c r="H27"/>
  <c r="AC27"/>
  <c r="P29"/>
  <c r="W28"/>
  <c r="AC28"/>
  <c r="Z30"/>
  <c r="H31"/>
  <c r="AB33"/>
  <c r="S37"/>
  <c r="Z34"/>
  <c r="H35"/>
  <c r="T35"/>
  <c r="W36"/>
  <c r="AC36"/>
  <c r="K38"/>
  <c r="N39"/>
  <c r="T39"/>
  <c r="Z39"/>
  <c r="Z41" s="1"/>
  <c r="H40"/>
  <c r="P41"/>
  <c r="J45"/>
  <c r="P45"/>
  <c r="AB45"/>
  <c r="AC43"/>
  <c r="F49"/>
  <c r="N46"/>
  <c r="W47"/>
  <c r="AA53"/>
  <c r="W51"/>
  <c r="R57"/>
  <c r="V57"/>
  <c r="AC54"/>
  <c r="AC55"/>
  <c r="Z56"/>
  <c r="F61"/>
  <c r="Z58"/>
  <c r="D59"/>
  <c r="Q59"/>
  <c r="Z60"/>
  <c r="F65"/>
  <c r="J65"/>
  <c r="V65"/>
  <c r="Q63"/>
  <c r="K64"/>
  <c r="N66"/>
  <c r="V69"/>
  <c r="Q67"/>
  <c r="W67"/>
  <c r="AC67"/>
  <c r="K68"/>
  <c r="Q68"/>
  <c r="H71"/>
  <c r="K72"/>
  <c r="Q72"/>
  <c r="V77"/>
  <c r="AB77"/>
  <c r="AC75"/>
  <c r="K76"/>
  <c r="Q76"/>
  <c r="Q77" s="1"/>
  <c r="M81"/>
  <c r="N79"/>
  <c r="Q80"/>
  <c r="W80"/>
  <c r="K82"/>
  <c r="Q82"/>
  <c r="W82"/>
  <c r="Z83"/>
  <c r="AC84"/>
  <c r="Y89"/>
  <c r="G93"/>
  <c r="R93"/>
  <c r="Z90"/>
  <c r="K92"/>
  <c r="N94"/>
  <c r="S97"/>
  <c r="Y97"/>
  <c r="H95"/>
  <c r="N95"/>
  <c r="T95"/>
  <c r="AC95"/>
  <c r="R101"/>
  <c r="Z98"/>
  <c r="N99"/>
  <c r="Q100"/>
  <c r="W100"/>
  <c r="AC100"/>
  <c r="Q102"/>
  <c r="Y105"/>
  <c r="K106"/>
  <c r="Q106"/>
  <c r="W106"/>
  <c r="H108"/>
  <c r="T108"/>
  <c r="M113"/>
  <c r="Y113"/>
  <c r="T111"/>
  <c r="Z111"/>
  <c r="N112"/>
  <c r="T112"/>
  <c r="K114"/>
  <c r="T115"/>
  <c r="Z115"/>
  <c r="Z117" s="1"/>
  <c r="Y121"/>
  <c r="AB121"/>
  <c r="J125"/>
  <c r="V125"/>
  <c r="K123"/>
  <c r="Q123"/>
  <c r="T124"/>
  <c r="N126"/>
  <c r="V129"/>
  <c r="Q127"/>
  <c r="W127"/>
  <c r="AC127"/>
  <c r="F133"/>
  <c r="T132"/>
  <c r="N134"/>
  <c r="AB137"/>
  <c r="AC135"/>
  <c r="N136"/>
  <c r="G141"/>
  <c r="C139"/>
  <c r="Q139"/>
  <c r="W139"/>
  <c r="K140"/>
  <c r="Q140"/>
  <c r="F145"/>
  <c r="N142"/>
  <c r="Z142"/>
  <c r="K144"/>
  <c r="Q144"/>
  <c r="F149"/>
  <c r="J149"/>
  <c r="V149"/>
  <c r="AB149"/>
  <c r="K8"/>
  <c r="I153"/>
  <c r="Q8"/>
  <c r="O153"/>
  <c r="T8"/>
  <c r="R153"/>
  <c r="W8"/>
  <c r="U153"/>
  <c r="AC8"/>
  <c r="AA153"/>
  <c r="H44"/>
  <c r="C44"/>
  <c r="F57"/>
  <c r="H54"/>
  <c r="H91"/>
  <c r="C91"/>
  <c r="H116"/>
  <c r="C116"/>
  <c r="H127"/>
  <c r="C127"/>
  <c r="D8"/>
  <c r="X9"/>
  <c r="L9"/>
  <c r="X25"/>
  <c r="M37"/>
  <c r="H6"/>
  <c r="M151"/>
  <c r="P151"/>
  <c r="T6"/>
  <c r="W6"/>
  <c r="Z8"/>
  <c r="M9"/>
  <c r="K10"/>
  <c r="R13"/>
  <c r="D11"/>
  <c r="Q12"/>
  <c r="X13"/>
  <c r="I13"/>
  <c r="F17"/>
  <c r="T14"/>
  <c r="Y17"/>
  <c r="H15"/>
  <c r="C16"/>
  <c r="S17"/>
  <c r="K18"/>
  <c r="D19"/>
  <c r="T20"/>
  <c r="T21" s="1"/>
  <c r="AC20"/>
  <c r="H22"/>
  <c r="M25"/>
  <c r="R25"/>
  <c r="K23"/>
  <c r="T23"/>
  <c r="D24"/>
  <c r="N26"/>
  <c r="W26"/>
  <c r="H28"/>
  <c r="K28"/>
  <c r="Q28"/>
  <c r="L29"/>
  <c r="C30"/>
  <c r="S33"/>
  <c r="L33"/>
  <c r="AC31"/>
  <c r="M33"/>
  <c r="R33"/>
  <c r="K34"/>
  <c r="R37"/>
  <c r="D35"/>
  <c r="Q36"/>
  <c r="X37"/>
  <c r="I37"/>
  <c r="F41"/>
  <c r="J41"/>
  <c r="T38"/>
  <c r="Y41"/>
  <c r="H39"/>
  <c r="W39"/>
  <c r="C40"/>
  <c r="S41"/>
  <c r="K42"/>
  <c r="W48"/>
  <c r="K52"/>
  <c r="N60"/>
  <c r="Z67"/>
  <c r="AC74"/>
  <c r="X77"/>
  <c r="N84"/>
  <c r="D86"/>
  <c r="M93"/>
  <c r="Z94"/>
  <c r="D96"/>
  <c r="Z100"/>
  <c r="L101"/>
  <c r="J105"/>
  <c r="P105"/>
  <c r="Q103"/>
  <c r="N108"/>
  <c r="Q118"/>
  <c r="C120"/>
  <c r="N123"/>
  <c r="Z130"/>
  <c r="D132"/>
  <c r="Z136"/>
  <c r="L137"/>
  <c r="T140"/>
  <c r="N144"/>
  <c r="N145" s="1"/>
  <c r="X153"/>
  <c r="R151"/>
  <c r="F105"/>
  <c r="H102"/>
  <c r="R65"/>
  <c r="T62"/>
  <c r="H67"/>
  <c r="C67"/>
  <c r="R89"/>
  <c r="T86"/>
  <c r="H100"/>
  <c r="C100"/>
  <c r="R113"/>
  <c r="T110"/>
  <c r="H136"/>
  <c r="C136"/>
  <c r="W138"/>
  <c r="U141"/>
  <c r="R149"/>
  <c r="T146"/>
  <c r="AB9"/>
  <c r="P9"/>
  <c r="L41"/>
  <c r="X61"/>
  <c r="X85"/>
  <c r="I151"/>
  <c r="J152"/>
  <c r="L151"/>
  <c r="O151"/>
  <c r="P152"/>
  <c r="S151"/>
  <c r="T7"/>
  <c r="W7"/>
  <c r="Y151"/>
  <c r="Z7"/>
  <c r="AB151"/>
  <c r="AC7"/>
  <c r="D6"/>
  <c r="E6" s="1"/>
  <c r="V9"/>
  <c r="J9"/>
  <c r="F9"/>
  <c r="G13"/>
  <c r="Q10"/>
  <c r="AA13"/>
  <c r="K11"/>
  <c r="AB13"/>
  <c r="D15"/>
  <c r="X17"/>
  <c r="H18"/>
  <c r="D18"/>
  <c r="D20"/>
  <c r="P21"/>
  <c r="L25"/>
  <c r="T26"/>
  <c r="S29"/>
  <c r="AB29"/>
  <c r="P33"/>
  <c r="G37"/>
  <c r="Q34"/>
  <c r="AA37"/>
  <c r="D36"/>
  <c r="AB37"/>
  <c r="Y37"/>
  <c r="D39"/>
  <c r="X41"/>
  <c r="H42"/>
  <c r="C47"/>
  <c r="X53"/>
  <c r="I53"/>
  <c r="D71"/>
  <c r="X73"/>
  <c r="C104"/>
  <c r="H132"/>
  <c r="Z143"/>
  <c r="AC147"/>
  <c r="W148"/>
  <c r="L153"/>
  <c r="AA69"/>
  <c r="AC66"/>
  <c r="Z78"/>
  <c r="X81"/>
  <c r="O125"/>
  <c r="Q122"/>
  <c r="R77"/>
  <c r="T74"/>
  <c r="AA93"/>
  <c r="AC90"/>
  <c r="O97"/>
  <c r="Q94"/>
  <c r="F121"/>
  <c r="H118"/>
  <c r="AA129"/>
  <c r="AC126"/>
  <c r="H7"/>
  <c r="J153"/>
  <c r="L152"/>
  <c r="M153"/>
  <c r="O152"/>
  <c r="S152"/>
  <c r="U151"/>
  <c r="V152"/>
  <c r="X151"/>
  <c r="AA151"/>
  <c r="AB152"/>
  <c r="AA9"/>
  <c r="S9"/>
  <c r="O9"/>
  <c r="W10"/>
  <c r="C11"/>
  <c r="C12"/>
  <c r="U13"/>
  <c r="H14"/>
  <c r="D14"/>
  <c r="V17"/>
  <c r="G17"/>
  <c r="N18"/>
  <c r="L21"/>
  <c r="J25"/>
  <c r="T22"/>
  <c r="T25" s="1"/>
  <c r="Y25"/>
  <c r="W23"/>
  <c r="C24"/>
  <c r="S25"/>
  <c r="D27"/>
  <c r="X29"/>
  <c r="Q31"/>
  <c r="X33"/>
  <c r="F33"/>
  <c r="W34"/>
  <c r="C35"/>
  <c r="C36"/>
  <c r="E36" s="1"/>
  <c r="U37"/>
  <c r="D38"/>
  <c r="V41"/>
  <c r="D40"/>
  <c r="N45"/>
  <c r="Q42"/>
  <c r="D48"/>
  <c r="Q54"/>
  <c r="AB65"/>
  <c r="AC63"/>
  <c r="W64"/>
  <c r="N72"/>
  <c r="D74"/>
  <c r="Z79"/>
  <c r="AC111"/>
  <c r="W112"/>
  <c r="D124"/>
  <c r="M141"/>
  <c r="D143"/>
  <c r="D148"/>
  <c r="T42"/>
  <c r="Y45"/>
  <c r="H43"/>
  <c r="W43"/>
  <c r="W45" s="1"/>
  <c r="S45"/>
  <c r="J49"/>
  <c r="S49"/>
  <c r="T47"/>
  <c r="AC47"/>
  <c r="P49"/>
  <c r="G53"/>
  <c r="V53"/>
  <c r="H51"/>
  <c r="Q51"/>
  <c r="AB53"/>
  <c r="K54"/>
  <c r="Z54"/>
  <c r="D55"/>
  <c r="T56"/>
  <c r="AC56"/>
  <c r="X57"/>
  <c r="H58"/>
  <c r="M61"/>
  <c r="R61"/>
  <c r="K59"/>
  <c r="T59"/>
  <c r="D60"/>
  <c r="N62"/>
  <c r="W62"/>
  <c r="H64"/>
  <c r="Q64"/>
  <c r="L65"/>
  <c r="F69"/>
  <c r="W66"/>
  <c r="W69" s="1"/>
  <c r="C68"/>
  <c r="AC68"/>
  <c r="U69"/>
  <c r="H70"/>
  <c r="M73"/>
  <c r="R73"/>
  <c r="K71"/>
  <c r="T71"/>
  <c r="D72"/>
  <c r="N74"/>
  <c r="W74"/>
  <c r="G152"/>
  <c r="D76"/>
  <c r="G151"/>
  <c r="K79"/>
  <c r="T79"/>
  <c r="T80"/>
  <c r="AC80"/>
  <c r="H82"/>
  <c r="M85"/>
  <c r="R85"/>
  <c r="K83"/>
  <c r="T83"/>
  <c r="D84"/>
  <c r="N86"/>
  <c r="W86"/>
  <c r="H88"/>
  <c r="Q88"/>
  <c r="L89"/>
  <c r="F93"/>
  <c r="W90"/>
  <c r="N92"/>
  <c r="AC92"/>
  <c r="U93"/>
  <c r="K94"/>
  <c r="R97"/>
  <c r="D95"/>
  <c r="Q96"/>
  <c r="X97"/>
  <c r="I97"/>
  <c r="F101"/>
  <c r="T98"/>
  <c r="Y101"/>
  <c r="H99"/>
  <c r="W99"/>
  <c r="S101"/>
  <c r="K102"/>
  <c r="Z102"/>
  <c r="D103"/>
  <c r="T104"/>
  <c r="AC104"/>
  <c r="X105"/>
  <c r="H106"/>
  <c r="D106"/>
  <c r="R109"/>
  <c r="K107"/>
  <c r="T107"/>
  <c r="D108"/>
  <c r="E108" s="1"/>
  <c r="N110"/>
  <c r="W110"/>
  <c r="H112"/>
  <c r="Q112"/>
  <c r="L113"/>
  <c r="F117"/>
  <c r="T114"/>
  <c r="Y117"/>
  <c r="H115"/>
  <c r="W115"/>
  <c r="S117"/>
  <c r="K118"/>
  <c r="Z118"/>
  <c r="D119"/>
  <c r="T120"/>
  <c r="AC120"/>
  <c r="X121"/>
  <c r="K122"/>
  <c r="R125"/>
  <c r="D123"/>
  <c r="Q124"/>
  <c r="X125"/>
  <c r="I125"/>
  <c r="F129"/>
  <c r="W126"/>
  <c r="L129"/>
  <c r="AC128"/>
  <c r="U129"/>
  <c r="K130"/>
  <c r="R133"/>
  <c r="D131"/>
  <c r="Q132"/>
  <c r="Z132"/>
  <c r="I133"/>
  <c r="F137"/>
  <c r="T134"/>
  <c r="T137" s="1"/>
  <c r="Y137"/>
  <c r="H135"/>
  <c r="W135"/>
  <c r="S137"/>
  <c r="J141"/>
  <c r="S141"/>
  <c r="AC138"/>
  <c r="T139"/>
  <c r="AC139"/>
  <c r="N140"/>
  <c r="AC140"/>
  <c r="H142"/>
  <c r="M145"/>
  <c r="R145"/>
  <c r="K143"/>
  <c r="T143"/>
  <c r="D144"/>
  <c r="N146"/>
  <c r="W146"/>
  <c r="D147"/>
  <c r="H148"/>
  <c r="Q148"/>
  <c r="L149"/>
  <c r="D43"/>
  <c r="X45"/>
  <c r="K46"/>
  <c r="R49"/>
  <c r="D47"/>
  <c r="X49"/>
  <c r="I49"/>
  <c r="F53"/>
  <c r="W50"/>
  <c r="C51"/>
  <c r="C52"/>
  <c r="U53"/>
  <c r="D56"/>
  <c r="E56" s="1"/>
  <c r="N58"/>
  <c r="L61"/>
  <c r="W63"/>
  <c r="C64"/>
  <c r="E64" s="1"/>
  <c r="S65"/>
  <c r="O69"/>
  <c r="S69"/>
  <c r="P69"/>
  <c r="N70"/>
  <c r="H72"/>
  <c r="H73" s="1"/>
  <c r="L73"/>
  <c r="W75"/>
  <c r="L77"/>
  <c r="N78"/>
  <c r="D80"/>
  <c r="N82"/>
  <c r="D83"/>
  <c r="L85"/>
  <c r="W87"/>
  <c r="C88"/>
  <c r="S89"/>
  <c r="O93"/>
  <c r="S93"/>
  <c r="P93"/>
  <c r="G97"/>
  <c r="AA97"/>
  <c r="AB97"/>
  <c r="D99"/>
  <c r="X101"/>
  <c r="D102"/>
  <c r="D104"/>
  <c r="N106"/>
  <c r="L109"/>
  <c r="W111"/>
  <c r="C112"/>
  <c r="S113"/>
  <c r="D115"/>
  <c r="X117"/>
  <c r="D120"/>
  <c r="G125"/>
  <c r="AA125"/>
  <c r="AB125"/>
  <c r="O129"/>
  <c r="S129"/>
  <c r="P129"/>
  <c r="O133"/>
  <c r="AB133"/>
  <c r="D135"/>
  <c r="T136"/>
  <c r="X137"/>
  <c r="K138"/>
  <c r="D139"/>
  <c r="P141"/>
  <c r="L145"/>
  <c r="W147"/>
  <c r="C148"/>
  <c r="S149"/>
  <c r="V45"/>
  <c r="D44"/>
  <c r="Q46"/>
  <c r="V49"/>
  <c r="AA49"/>
  <c r="Q47"/>
  <c r="AB49"/>
  <c r="J53"/>
  <c r="O53"/>
  <c r="AC50"/>
  <c r="T51"/>
  <c r="AC51"/>
  <c r="P53"/>
  <c r="N54"/>
  <c r="W54"/>
  <c r="H56"/>
  <c r="L57"/>
  <c r="J61"/>
  <c r="T58"/>
  <c r="T61" s="1"/>
  <c r="Y61"/>
  <c r="H59"/>
  <c r="H61" s="1"/>
  <c r="W59"/>
  <c r="C60"/>
  <c r="S61"/>
  <c r="K65"/>
  <c r="Z62"/>
  <c r="D63"/>
  <c r="X65"/>
  <c r="K66"/>
  <c r="D67"/>
  <c r="X69"/>
  <c r="I69"/>
  <c r="J73"/>
  <c r="T70"/>
  <c r="Y73"/>
  <c r="W71"/>
  <c r="C72"/>
  <c r="S73"/>
  <c r="Z74"/>
  <c r="S77"/>
  <c r="J81"/>
  <c r="T78"/>
  <c r="Y81"/>
  <c r="L81"/>
  <c r="J85"/>
  <c r="T82"/>
  <c r="Y85"/>
  <c r="H83"/>
  <c r="W83"/>
  <c r="C84"/>
  <c r="S85"/>
  <c r="Z86"/>
  <c r="D87"/>
  <c r="AC88"/>
  <c r="X89"/>
  <c r="K90"/>
  <c r="D91"/>
  <c r="Q92"/>
  <c r="X93"/>
  <c r="I93"/>
  <c r="W94"/>
  <c r="C95"/>
  <c r="C96"/>
  <c r="E96" s="1"/>
  <c r="U97"/>
  <c r="H98"/>
  <c r="D98"/>
  <c r="V101"/>
  <c r="T99"/>
  <c r="D100"/>
  <c r="N102"/>
  <c r="W102"/>
  <c r="H104"/>
  <c r="L105"/>
  <c r="J109"/>
  <c r="T106"/>
  <c r="Y109"/>
  <c r="W107"/>
  <c r="C108"/>
  <c r="S109"/>
  <c r="Z110"/>
  <c r="D111"/>
  <c r="X113"/>
  <c r="H114"/>
  <c r="M117"/>
  <c r="V117"/>
  <c r="D116"/>
  <c r="N118"/>
  <c r="W118"/>
  <c r="H120"/>
  <c r="L121"/>
  <c r="W122"/>
  <c r="W125" s="1"/>
  <c r="C123"/>
  <c r="L125"/>
  <c r="AC124"/>
  <c r="U125"/>
  <c r="K126"/>
  <c r="D127"/>
  <c r="X129"/>
  <c r="I129"/>
  <c r="W130"/>
  <c r="C131"/>
  <c r="S133"/>
  <c r="N132"/>
  <c r="U133"/>
  <c r="H134"/>
  <c r="D134"/>
  <c r="V137"/>
  <c r="D136"/>
  <c r="Q138"/>
  <c r="X141"/>
  <c r="I141"/>
  <c r="J145"/>
  <c r="T142"/>
  <c r="Y145"/>
  <c r="W143"/>
  <c r="C144"/>
  <c r="E144" s="1"/>
  <c r="S145"/>
  <c r="Z146"/>
  <c r="X149"/>
  <c r="G153"/>
  <c r="H76"/>
  <c r="F81"/>
  <c r="C80"/>
  <c r="F77"/>
  <c r="H75"/>
  <c r="C76"/>
  <c r="D79"/>
  <c r="H79"/>
  <c r="F152"/>
  <c r="D75"/>
  <c r="H78"/>
  <c r="F153"/>
  <c r="F151"/>
  <c r="D146"/>
  <c r="G149"/>
  <c r="O149"/>
  <c r="AA149"/>
  <c r="C147"/>
  <c r="I149"/>
  <c r="U149"/>
  <c r="C146"/>
  <c r="D142"/>
  <c r="G145"/>
  <c r="O145"/>
  <c r="AA145"/>
  <c r="C143"/>
  <c r="I145"/>
  <c r="U145"/>
  <c r="C142"/>
  <c r="D140"/>
  <c r="C140"/>
  <c r="L141"/>
  <c r="D138"/>
  <c r="H138"/>
  <c r="T138"/>
  <c r="Z140"/>
  <c r="C138"/>
  <c r="G137"/>
  <c r="O137"/>
  <c r="AA137"/>
  <c r="C135"/>
  <c r="I137"/>
  <c r="M137"/>
  <c r="U137"/>
  <c r="C134"/>
  <c r="C132"/>
  <c r="L133"/>
  <c r="X133"/>
  <c r="D130"/>
  <c r="H130"/>
  <c r="H133" s="1"/>
  <c r="T130"/>
  <c r="Q131"/>
  <c r="AC131"/>
  <c r="G133"/>
  <c r="C130"/>
  <c r="D126"/>
  <c r="H126"/>
  <c r="T126"/>
  <c r="N128"/>
  <c r="Z128"/>
  <c r="C128"/>
  <c r="C126"/>
  <c r="C124"/>
  <c r="D122"/>
  <c r="H122"/>
  <c r="T122"/>
  <c r="N124"/>
  <c r="N125" s="1"/>
  <c r="Z124"/>
  <c r="C122"/>
  <c r="D118"/>
  <c r="G121"/>
  <c r="O121"/>
  <c r="AA121"/>
  <c r="C119"/>
  <c r="I121"/>
  <c r="U121"/>
  <c r="C118"/>
  <c r="D114"/>
  <c r="G117"/>
  <c r="O117"/>
  <c r="AA117"/>
  <c r="C115"/>
  <c r="E115" s="1"/>
  <c r="I117"/>
  <c r="U117"/>
  <c r="C114"/>
  <c r="AC113"/>
  <c r="D110"/>
  <c r="G113"/>
  <c r="O113"/>
  <c r="AA113"/>
  <c r="C111"/>
  <c r="I113"/>
  <c r="U113"/>
  <c r="C110"/>
  <c r="G109"/>
  <c r="O109"/>
  <c r="AA109"/>
  <c r="C107"/>
  <c r="I109"/>
  <c r="M109"/>
  <c r="U109"/>
  <c r="C106"/>
  <c r="G105"/>
  <c r="O105"/>
  <c r="C103"/>
  <c r="I105"/>
  <c r="M105"/>
  <c r="U105"/>
  <c r="AA105"/>
  <c r="C102"/>
  <c r="G101"/>
  <c r="O101"/>
  <c r="AA101"/>
  <c r="C99"/>
  <c r="I101"/>
  <c r="M101"/>
  <c r="U101"/>
  <c r="C98"/>
  <c r="L97"/>
  <c r="D94"/>
  <c r="H94"/>
  <c r="T94"/>
  <c r="N96"/>
  <c r="Z96"/>
  <c r="C94"/>
  <c r="C92"/>
  <c r="L93"/>
  <c r="D90"/>
  <c r="H90"/>
  <c r="T90"/>
  <c r="Z92"/>
  <c r="Z93" s="1"/>
  <c r="C90"/>
  <c r="G89"/>
  <c r="O89"/>
  <c r="AA89"/>
  <c r="C87"/>
  <c r="I89"/>
  <c r="M89"/>
  <c r="U89"/>
  <c r="C86"/>
  <c r="D82"/>
  <c r="G85"/>
  <c r="O85"/>
  <c r="AA85"/>
  <c r="C83"/>
  <c r="I85"/>
  <c r="U85"/>
  <c r="C82"/>
  <c r="D78"/>
  <c r="G81"/>
  <c r="O81"/>
  <c r="AA81"/>
  <c r="C79"/>
  <c r="I81"/>
  <c r="U81"/>
  <c r="C78"/>
  <c r="G77"/>
  <c r="O77"/>
  <c r="C75"/>
  <c r="I77"/>
  <c r="M77"/>
  <c r="U77"/>
  <c r="AA77"/>
  <c r="C74"/>
  <c r="D70"/>
  <c r="G73"/>
  <c r="O73"/>
  <c r="AA73"/>
  <c r="C71"/>
  <c r="I73"/>
  <c r="U73"/>
  <c r="C70"/>
  <c r="L69"/>
  <c r="D66"/>
  <c r="H66"/>
  <c r="T66"/>
  <c r="N68"/>
  <c r="Z68"/>
  <c r="C66"/>
  <c r="D62"/>
  <c r="G65"/>
  <c r="O65"/>
  <c r="AA65"/>
  <c r="C63"/>
  <c r="I65"/>
  <c r="U65"/>
  <c r="C62"/>
  <c r="D58"/>
  <c r="G61"/>
  <c r="O61"/>
  <c r="AA61"/>
  <c r="C59"/>
  <c r="I61"/>
  <c r="U61"/>
  <c r="C58"/>
  <c r="D54"/>
  <c r="G57"/>
  <c r="O57"/>
  <c r="C55"/>
  <c r="E55" s="1"/>
  <c r="I57"/>
  <c r="U57"/>
  <c r="AA57"/>
  <c r="C54"/>
  <c r="L53"/>
  <c r="D50"/>
  <c r="H50"/>
  <c r="T50"/>
  <c r="N52"/>
  <c r="Z52"/>
  <c r="C50"/>
  <c r="C48"/>
  <c r="E48" s="1"/>
  <c r="L49"/>
  <c r="D46"/>
  <c r="H46"/>
  <c r="T46"/>
  <c r="Z48"/>
  <c r="C46"/>
  <c r="D42"/>
  <c r="G45"/>
  <c r="O45"/>
  <c r="AA45"/>
  <c r="C43"/>
  <c r="I45"/>
  <c r="U45"/>
  <c r="C42"/>
  <c r="G41"/>
  <c r="O41"/>
  <c r="AA41"/>
  <c r="C39"/>
  <c r="I41"/>
  <c r="M41"/>
  <c r="U41"/>
  <c r="C38"/>
  <c r="L37"/>
  <c r="D34"/>
  <c r="D37" s="1"/>
  <c r="H34"/>
  <c r="T34"/>
  <c r="T37" s="1"/>
  <c r="N36"/>
  <c r="Z36"/>
  <c r="C34"/>
  <c r="C31"/>
  <c r="E31" s="1"/>
  <c r="D32"/>
  <c r="I33"/>
  <c r="U33"/>
  <c r="Y33"/>
  <c r="Q30"/>
  <c r="AC30"/>
  <c r="AC33" s="1"/>
  <c r="N31"/>
  <c r="Z31"/>
  <c r="C32"/>
  <c r="E32" s="1"/>
  <c r="D30"/>
  <c r="D26"/>
  <c r="O29"/>
  <c r="C27"/>
  <c r="D28"/>
  <c r="E28" s="1"/>
  <c r="I29"/>
  <c r="U29"/>
  <c r="AA29"/>
  <c r="C26"/>
  <c r="D22"/>
  <c r="G25"/>
  <c r="O25"/>
  <c r="AA25"/>
  <c r="C23"/>
  <c r="E23" s="1"/>
  <c r="I25"/>
  <c r="U25"/>
  <c r="C22"/>
  <c r="G21"/>
  <c r="O21"/>
  <c r="AA21"/>
  <c r="Z18"/>
  <c r="C19"/>
  <c r="I21"/>
  <c r="M21"/>
  <c r="U21"/>
  <c r="C18"/>
  <c r="AA17"/>
  <c r="N14"/>
  <c r="N17" s="1"/>
  <c r="C15"/>
  <c r="K15"/>
  <c r="W15"/>
  <c r="D16"/>
  <c r="I17"/>
  <c r="M17"/>
  <c r="U17"/>
  <c r="O17"/>
  <c r="C14"/>
  <c r="L13"/>
  <c r="D10"/>
  <c r="H10"/>
  <c r="T10"/>
  <c r="N12"/>
  <c r="Z12"/>
  <c r="P13"/>
  <c r="C10"/>
  <c r="Q7"/>
  <c r="G150" i="79"/>
  <c r="C152"/>
  <c r="E152" s="1"/>
  <c r="C81"/>
  <c r="E79"/>
  <c r="D81"/>
  <c r="F150"/>
  <c r="H150" s="1"/>
  <c r="D151"/>
  <c r="D150" s="1"/>
  <c r="F152"/>
  <c r="H152" s="1"/>
  <c r="C153"/>
  <c r="E153" s="1"/>
  <c r="D57" i="80" l="1"/>
  <c r="T117"/>
  <c r="E68"/>
  <c r="T121"/>
  <c r="W133"/>
  <c r="W121"/>
  <c r="Z113"/>
  <c r="T149"/>
  <c r="N49"/>
  <c r="AC29"/>
  <c r="Q21"/>
  <c r="K113"/>
  <c r="T73"/>
  <c r="K25"/>
  <c r="D101"/>
  <c r="W117"/>
  <c r="Q89"/>
  <c r="AC137"/>
  <c r="Q105"/>
  <c r="Z85"/>
  <c r="K149"/>
  <c r="K117"/>
  <c r="AC73"/>
  <c r="AC145"/>
  <c r="C9"/>
  <c r="N117"/>
  <c r="AC41"/>
  <c r="AC13"/>
  <c r="T77"/>
  <c r="N77"/>
  <c r="AC77"/>
  <c r="N101"/>
  <c r="AC17"/>
  <c r="K77"/>
  <c r="H65"/>
  <c r="H113"/>
  <c r="Q152"/>
  <c r="N13"/>
  <c r="W17"/>
  <c r="E43"/>
  <c r="D45"/>
  <c r="T129"/>
  <c r="E132"/>
  <c r="T141"/>
  <c r="E140"/>
  <c r="E80"/>
  <c r="N121"/>
  <c r="W105"/>
  <c r="Z77"/>
  <c r="E51"/>
  <c r="K133"/>
  <c r="K97"/>
  <c r="K81"/>
  <c r="Q45"/>
  <c r="W25"/>
  <c r="AC129"/>
  <c r="W141"/>
  <c r="W29"/>
  <c r="E44"/>
  <c r="Z29"/>
  <c r="T57"/>
  <c r="Q41"/>
  <c r="Q17"/>
  <c r="H77"/>
  <c r="K17"/>
  <c r="T101"/>
  <c r="N65"/>
  <c r="K57"/>
  <c r="Z25"/>
  <c r="AC61"/>
  <c r="T33"/>
  <c r="T49"/>
  <c r="Z97"/>
  <c r="E136"/>
  <c r="K129"/>
  <c r="E123"/>
  <c r="Z89"/>
  <c r="H85"/>
  <c r="AC53"/>
  <c r="W113"/>
  <c r="Q53"/>
  <c r="E12"/>
  <c r="AC85"/>
  <c r="AC37"/>
  <c r="Q93"/>
  <c r="W81"/>
  <c r="AC97"/>
  <c r="Q69"/>
  <c r="H145"/>
  <c r="E20"/>
  <c r="E16"/>
  <c r="H93"/>
  <c r="E99"/>
  <c r="T145"/>
  <c r="E100"/>
  <c r="E52"/>
  <c r="K49"/>
  <c r="Q149"/>
  <c r="N149"/>
  <c r="N141"/>
  <c r="K125"/>
  <c r="K109"/>
  <c r="Z105"/>
  <c r="N93"/>
  <c r="AC9"/>
  <c r="AC21"/>
  <c r="Q13"/>
  <c r="T105"/>
  <c r="H89"/>
  <c r="W21"/>
  <c r="E15"/>
  <c r="Z21"/>
  <c r="H53"/>
  <c r="D125"/>
  <c r="D141"/>
  <c r="Z149"/>
  <c r="AC125"/>
  <c r="N57"/>
  <c r="D105"/>
  <c r="K145"/>
  <c r="W137"/>
  <c r="H109"/>
  <c r="N89"/>
  <c r="E72"/>
  <c r="Q65"/>
  <c r="H45"/>
  <c r="E40"/>
  <c r="W13"/>
  <c r="T113"/>
  <c r="T89"/>
  <c r="T65"/>
  <c r="R150"/>
  <c r="D89"/>
  <c r="K45"/>
  <c r="H25"/>
  <c r="K101"/>
  <c r="N9"/>
  <c r="H81"/>
  <c r="H117"/>
  <c r="E11"/>
  <c r="Q109"/>
  <c r="Z101"/>
  <c r="Z17"/>
  <c r="H149"/>
  <c r="E112"/>
  <c r="K89"/>
  <c r="Z45"/>
  <c r="K33"/>
  <c r="K29"/>
  <c r="N33"/>
  <c r="D41"/>
  <c r="H21"/>
  <c r="AC101"/>
  <c r="E27"/>
  <c r="N37"/>
  <c r="Z53"/>
  <c r="D53"/>
  <c r="T93"/>
  <c r="N97"/>
  <c r="Z125"/>
  <c r="D129"/>
  <c r="AC133"/>
  <c r="D133"/>
  <c r="N105"/>
  <c r="E95"/>
  <c r="T85"/>
  <c r="W57"/>
  <c r="E148"/>
  <c r="E88"/>
  <c r="N73"/>
  <c r="N61"/>
  <c r="W93"/>
  <c r="Q57"/>
  <c r="X150"/>
  <c r="E104"/>
  <c r="K53"/>
  <c r="T41"/>
  <c r="K37"/>
  <c r="Q29"/>
  <c r="Z145"/>
  <c r="N137"/>
  <c r="Q85"/>
  <c r="AC57"/>
  <c r="T17"/>
  <c r="Z137"/>
  <c r="N133"/>
  <c r="AC121"/>
  <c r="Z109"/>
  <c r="AC109"/>
  <c r="AC105"/>
  <c r="AC81"/>
  <c r="Q61"/>
  <c r="AC49"/>
  <c r="W33"/>
  <c r="N25"/>
  <c r="Q145"/>
  <c r="N41"/>
  <c r="H33"/>
  <c r="Q129"/>
  <c r="Q101"/>
  <c r="K41"/>
  <c r="AC25"/>
  <c r="K9"/>
  <c r="Z13"/>
  <c r="U150"/>
  <c r="Q81"/>
  <c r="H13"/>
  <c r="Z33"/>
  <c r="H69"/>
  <c r="T97"/>
  <c r="E107"/>
  <c r="N129"/>
  <c r="Q133"/>
  <c r="Q141"/>
  <c r="E131"/>
  <c r="W109"/>
  <c r="W97"/>
  <c r="Z65"/>
  <c r="D109"/>
  <c r="Q97"/>
  <c r="K85"/>
  <c r="T45"/>
  <c r="Q125"/>
  <c r="AC149"/>
  <c r="J150"/>
  <c r="H105"/>
  <c r="W49"/>
  <c r="W41"/>
  <c r="E24"/>
  <c r="D21"/>
  <c r="H17"/>
  <c r="E116"/>
  <c r="H57"/>
  <c r="AC45"/>
  <c r="E7"/>
  <c r="C152"/>
  <c r="E84"/>
  <c r="E60"/>
  <c r="Z152"/>
  <c r="E120"/>
  <c r="H9"/>
  <c r="D152"/>
  <c r="E19"/>
  <c r="Q33"/>
  <c r="Z49"/>
  <c r="T69"/>
  <c r="E92"/>
  <c r="Z129"/>
  <c r="Z141"/>
  <c r="H137"/>
  <c r="AC89"/>
  <c r="W73"/>
  <c r="N81"/>
  <c r="W101"/>
  <c r="AA150"/>
  <c r="H121"/>
  <c r="AC93"/>
  <c r="AC69"/>
  <c r="Q37"/>
  <c r="N29"/>
  <c r="D25"/>
  <c r="D33"/>
  <c r="Z37"/>
  <c r="D49"/>
  <c r="T53"/>
  <c r="E63"/>
  <c r="D65"/>
  <c r="N69"/>
  <c r="E71"/>
  <c r="E87"/>
  <c r="E103"/>
  <c r="H125"/>
  <c r="E128"/>
  <c r="H129"/>
  <c r="E143"/>
  <c r="D145"/>
  <c r="D137"/>
  <c r="T109"/>
  <c r="K69"/>
  <c r="K141"/>
  <c r="K121"/>
  <c r="Q113"/>
  <c r="K73"/>
  <c r="K61"/>
  <c r="Z57"/>
  <c r="Q25"/>
  <c r="T13"/>
  <c r="H37"/>
  <c r="E39"/>
  <c r="H49"/>
  <c r="N53"/>
  <c r="E59"/>
  <c r="Z69"/>
  <c r="D69"/>
  <c r="D93"/>
  <c r="H97"/>
  <c r="E111"/>
  <c r="D113"/>
  <c r="T125"/>
  <c r="T133"/>
  <c r="H141"/>
  <c r="E147"/>
  <c r="D149"/>
  <c r="E76"/>
  <c r="W145"/>
  <c r="K93"/>
  <c r="W85"/>
  <c r="W61"/>
  <c r="E139"/>
  <c r="N109"/>
  <c r="W53"/>
  <c r="AC141"/>
  <c r="W129"/>
  <c r="Z121"/>
  <c r="N113"/>
  <c r="K105"/>
  <c r="AC65"/>
  <c r="W37"/>
  <c r="N21"/>
  <c r="V150"/>
  <c r="E47"/>
  <c r="T29"/>
  <c r="K152"/>
  <c r="D9"/>
  <c r="Y150"/>
  <c r="Q121"/>
  <c r="H41"/>
  <c r="H29"/>
  <c r="K21"/>
  <c r="K13"/>
  <c r="D153"/>
  <c r="E8"/>
  <c r="Z61"/>
  <c r="C153"/>
  <c r="E153" s="1"/>
  <c r="Q73"/>
  <c r="Q137"/>
  <c r="D13"/>
  <c r="D151"/>
  <c r="H101"/>
  <c r="T81"/>
  <c r="C151"/>
  <c r="Z151"/>
  <c r="AC151"/>
  <c r="D73"/>
  <c r="E135"/>
  <c r="Q49"/>
  <c r="W149"/>
  <c r="Z81"/>
  <c r="AB150"/>
  <c r="T152"/>
  <c r="L150"/>
  <c r="Z153"/>
  <c r="M150"/>
  <c r="W153"/>
  <c r="Q153"/>
  <c r="Z9"/>
  <c r="W151"/>
  <c r="W9"/>
  <c r="H151"/>
  <c r="S150"/>
  <c r="E83"/>
  <c r="D85"/>
  <c r="D117"/>
  <c r="E119"/>
  <c r="D121"/>
  <c r="G150"/>
  <c r="N85"/>
  <c r="W89"/>
  <c r="W65"/>
  <c r="AC152"/>
  <c r="W152"/>
  <c r="O150"/>
  <c r="E67"/>
  <c r="Z133"/>
  <c r="Q9"/>
  <c r="P150"/>
  <c r="E127"/>
  <c r="E91"/>
  <c r="N152"/>
  <c r="N151"/>
  <c r="T151"/>
  <c r="T9"/>
  <c r="Q151"/>
  <c r="D61"/>
  <c r="D97"/>
  <c r="E124"/>
  <c r="H153"/>
  <c r="W77"/>
  <c r="E35"/>
  <c r="N153"/>
  <c r="I150"/>
  <c r="K151"/>
  <c r="AC153"/>
  <c r="T153"/>
  <c r="K153"/>
  <c r="E75"/>
  <c r="E79"/>
  <c r="D77"/>
  <c r="F150"/>
  <c r="H152"/>
  <c r="D81"/>
  <c r="C149"/>
  <c r="E146"/>
  <c r="C145"/>
  <c r="E142"/>
  <c r="E138"/>
  <c r="C141"/>
  <c r="C137"/>
  <c r="E134"/>
  <c r="C133"/>
  <c r="E130"/>
  <c r="E133" s="1"/>
  <c r="C129"/>
  <c r="E126"/>
  <c r="C125"/>
  <c r="E122"/>
  <c r="C121"/>
  <c r="E118"/>
  <c r="C117"/>
  <c r="E114"/>
  <c r="C113"/>
  <c r="E110"/>
  <c r="E113" s="1"/>
  <c r="E106"/>
  <c r="E109" s="1"/>
  <c r="C109"/>
  <c r="E102"/>
  <c r="C105"/>
  <c r="C101"/>
  <c r="E98"/>
  <c r="C97"/>
  <c r="E94"/>
  <c r="E97" s="1"/>
  <c r="C93"/>
  <c r="E90"/>
  <c r="E86"/>
  <c r="C89"/>
  <c r="E82"/>
  <c r="C85"/>
  <c r="C81"/>
  <c r="E78"/>
  <c r="C77"/>
  <c r="E74"/>
  <c r="C73"/>
  <c r="E70"/>
  <c r="C69"/>
  <c r="E66"/>
  <c r="C65"/>
  <c r="E62"/>
  <c r="E58"/>
  <c r="C61"/>
  <c r="C57"/>
  <c r="E54"/>
  <c r="E57" s="1"/>
  <c r="C53"/>
  <c r="E50"/>
  <c r="C49"/>
  <c r="E46"/>
  <c r="E49" s="1"/>
  <c r="C45"/>
  <c r="E42"/>
  <c r="E45" s="1"/>
  <c r="C41"/>
  <c r="E38"/>
  <c r="E41" s="1"/>
  <c r="E34"/>
  <c r="C37"/>
  <c r="C33"/>
  <c r="E30"/>
  <c r="E33" s="1"/>
  <c r="D29"/>
  <c r="C29"/>
  <c r="E26"/>
  <c r="C25"/>
  <c r="E22"/>
  <c r="E18"/>
  <c r="C21"/>
  <c r="D17"/>
  <c r="C17"/>
  <c r="E14"/>
  <c r="E17" s="1"/>
  <c r="C13"/>
  <c r="E10"/>
  <c r="C150" i="79"/>
  <c r="E150" s="1"/>
  <c r="E81"/>
  <c r="E151"/>
  <c r="D150" i="80" l="1"/>
  <c r="E81"/>
  <c r="Q150"/>
  <c r="E13"/>
  <c r="E25"/>
  <c r="E37"/>
  <c r="E61"/>
  <c r="E85"/>
  <c r="E141"/>
  <c r="E53"/>
  <c r="E69"/>
  <c r="E101"/>
  <c r="E117"/>
  <c r="E9"/>
  <c r="E29"/>
  <c r="E89"/>
  <c r="E152"/>
  <c r="E65"/>
  <c r="E21"/>
  <c r="E93"/>
  <c r="E125"/>
  <c r="E149"/>
  <c r="E105"/>
  <c r="E73"/>
  <c r="E121"/>
  <c r="E129"/>
  <c r="E145"/>
  <c r="C150"/>
  <c r="E151"/>
  <c r="E150" s="1"/>
  <c r="K150"/>
  <c r="N150"/>
  <c r="Z150"/>
  <c r="H150"/>
  <c r="T150"/>
  <c r="W150"/>
  <c r="AC150"/>
  <c r="E137"/>
  <c r="E77"/>
  <c r="C158" i="72" l="1"/>
  <c r="C158" i="68" l="1"/>
  <c r="AD153"/>
  <c r="AD152"/>
  <c r="AD151"/>
  <c r="AD150"/>
  <c r="AD149"/>
  <c r="AD148"/>
  <c r="AD147"/>
  <c r="AD146"/>
  <c r="AD145"/>
  <c r="AD144"/>
  <c r="AD143"/>
  <c r="AD142"/>
  <c r="AD141"/>
  <c r="AD140"/>
  <c r="AD139"/>
  <c r="AD138"/>
  <c r="AD137"/>
  <c r="AD136"/>
  <c r="AD135"/>
  <c r="AD134"/>
  <c r="AD133"/>
  <c r="AD132"/>
  <c r="AD131"/>
  <c r="AD130"/>
  <c r="AD129"/>
  <c r="AD128"/>
  <c r="AD127"/>
  <c r="AD126"/>
  <c r="AD125"/>
  <c r="AD124"/>
  <c r="AD123"/>
  <c r="AD122"/>
  <c r="AD121"/>
  <c r="AD120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</calcChain>
</file>

<file path=xl/sharedStrings.xml><?xml version="1.0" encoding="utf-8"?>
<sst xmlns="http://schemas.openxmlformats.org/spreadsheetml/2006/main" count="3049" uniqueCount="426">
  <si>
    <t>交易地區</t>
  </si>
  <si>
    <t>小計</t>
    <phoneticPr fontId="6" type="noConversion"/>
  </si>
  <si>
    <t>專業投資人</t>
    <phoneticPr fontId="6" type="noConversion"/>
  </si>
  <si>
    <t>愛爾蘭</t>
    <phoneticPr fontId="6" type="noConversion"/>
  </si>
  <si>
    <t>德國</t>
    <phoneticPr fontId="6" type="noConversion"/>
  </si>
  <si>
    <t>法國</t>
    <phoneticPr fontId="6" type="noConversion"/>
  </si>
  <si>
    <t>非專業投資人</t>
    <phoneticPr fontId="6" type="noConversion"/>
  </si>
  <si>
    <t>專業機構投資人</t>
    <phoneticPr fontId="6" type="noConversion"/>
  </si>
  <si>
    <t>西班牙</t>
    <phoneticPr fontId="6" type="noConversion"/>
  </si>
  <si>
    <t>義大利</t>
    <phoneticPr fontId="6" type="noConversion"/>
  </si>
  <si>
    <t>荷蘭</t>
    <phoneticPr fontId="6" type="noConversion"/>
  </si>
  <si>
    <t>瑞士</t>
    <phoneticPr fontId="6" type="noConversion"/>
  </si>
  <si>
    <t>證券商受託買賣外國有價證券市場及商品結構統計表</t>
    <phoneticPr fontId="6" type="noConversion"/>
  </si>
  <si>
    <t xml:space="preserve"> 單位：新臺幣元</t>
    <phoneticPr fontId="6" type="noConversion"/>
  </si>
  <si>
    <t>投資人分類</t>
    <phoneticPr fontId="6" type="noConversion"/>
  </si>
  <si>
    <t>106年1月合計</t>
    <phoneticPr fontId="0" type="noConversion"/>
  </si>
  <si>
    <t>集中市場</t>
    <phoneticPr fontId="0" type="noConversion"/>
  </si>
  <si>
    <t>店頭市場</t>
    <phoneticPr fontId="0" type="noConversion"/>
  </si>
  <si>
    <t>境外基金</t>
    <phoneticPr fontId="6" type="noConversion"/>
  </si>
  <si>
    <t>股票</t>
    <phoneticPr fontId="6" type="noConversion"/>
  </si>
  <si>
    <t>ETF</t>
    <phoneticPr fontId="6" type="noConversion"/>
  </si>
  <si>
    <t>認股權證</t>
    <phoneticPr fontId="6" type="noConversion"/>
  </si>
  <si>
    <t>存託憑證</t>
    <phoneticPr fontId="6" type="noConversion"/>
  </si>
  <si>
    <t>其他有價證券</t>
    <phoneticPr fontId="6" type="noConversion"/>
  </si>
  <si>
    <t>債券</t>
    <phoneticPr fontId="6" type="noConversion"/>
  </si>
  <si>
    <t>境外結構型商品</t>
    <phoneticPr fontId="6" type="noConversion"/>
  </si>
  <si>
    <t>買進金額</t>
    <phoneticPr fontId="6" type="noConversion"/>
  </si>
  <si>
    <t>賣出金額</t>
    <phoneticPr fontId="6" type="noConversion"/>
  </si>
  <si>
    <t>成交總計</t>
    <phoneticPr fontId="6" type="noConversion"/>
  </si>
  <si>
    <t>美國</t>
    <phoneticPr fontId="6" type="noConversion"/>
  </si>
  <si>
    <t>非專業投資人</t>
    <phoneticPr fontId="6" type="noConversion"/>
  </si>
  <si>
    <t>專業投資人</t>
    <phoneticPr fontId="6" type="noConversion"/>
  </si>
  <si>
    <t>專業機構投資人</t>
    <phoneticPr fontId="6" type="noConversion"/>
  </si>
  <si>
    <t>小計</t>
    <phoneticPr fontId="6" type="noConversion"/>
  </si>
  <si>
    <t>加拿大</t>
    <phoneticPr fontId="6" type="noConversion"/>
  </si>
  <si>
    <t>盧森堡</t>
    <phoneticPr fontId="6" type="noConversion"/>
  </si>
  <si>
    <t>英國</t>
    <phoneticPr fontId="6" type="noConversion"/>
  </si>
  <si>
    <t>瑞典</t>
    <phoneticPr fontId="6" type="noConversion"/>
  </si>
  <si>
    <t>比利時</t>
    <phoneticPr fontId="6" type="noConversion"/>
  </si>
  <si>
    <t>挪威</t>
    <phoneticPr fontId="6" type="noConversion"/>
  </si>
  <si>
    <t>丹麥</t>
    <phoneticPr fontId="6" type="noConversion"/>
  </si>
  <si>
    <t>芬蘭</t>
    <phoneticPr fontId="6" type="noConversion"/>
  </si>
  <si>
    <t>其他歐洲地區</t>
    <phoneticPr fontId="6" type="noConversion"/>
  </si>
  <si>
    <t>香港</t>
    <phoneticPr fontId="6" type="noConversion"/>
  </si>
  <si>
    <t>大陸</t>
    <phoneticPr fontId="6" type="noConversion"/>
  </si>
  <si>
    <t>日本</t>
    <phoneticPr fontId="6" type="noConversion"/>
  </si>
  <si>
    <t>韓國</t>
    <phoneticPr fontId="6" type="noConversion"/>
  </si>
  <si>
    <t>新加坡</t>
    <phoneticPr fontId="6" type="noConversion"/>
  </si>
  <si>
    <t>泰國</t>
    <phoneticPr fontId="6" type="noConversion"/>
  </si>
  <si>
    <t>印尼</t>
    <phoneticPr fontId="6" type="noConversion"/>
  </si>
  <si>
    <t>印度</t>
    <phoneticPr fontId="6" type="noConversion"/>
  </si>
  <si>
    <t>菲律賓</t>
    <phoneticPr fontId="6" type="noConversion"/>
  </si>
  <si>
    <t>亞洲其他</t>
    <phoneticPr fontId="6" type="noConversion"/>
  </si>
  <si>
    <t>澳洲</t>
    <phoneticPr fontId="6" type="noConversion"/>
  </si>
  <si>
    <t>紐西蘭</t>
    <phoneticPr fontId="6" type="noConversion"/>
  </si>
  <si>
    <t>俄羅斯</t>
    <phoneticPr fontId="6" type="noConversion"/>
  </si>
  <si>
    <t>南非</t>
    <phoneticPr fontId="6" type="noConversion"/>
  </si>
  <si>
    <t>土耳其</t>
    <phoneticPr fontId="6" type="noConversion"/>
  </si>
  <si>
    <t>巴西</t>
    <phoneticPr fontId="6" type="noConversion"/>
  </si>
  <si>
    <t>墨西哥</t>
    <phoneticPr fontId="6" type="noConversion"/>
  </si>
  <si>
    <t>其他地區</t>
    <phoneticPr fontId="6" type="noConversion"/>
  </si>
  <si>
    <t>總計</t>
    <phoneticPr fontId="6" type="noConversion"/>
  </si>
  <si>
    <t>當月底
為止
累計有效開戶戶數</t>
    <phoneticPr fontId="6" type="noConversion"/>
  </si>
  <si>
    <t>一般專業投資人</t>
    <phoneticPr fontId="6" type="noConversion"/>
  </si>
  <si>
    <t>總計戶數</t>
    <phoneticPr fontId="6" type="noConversion"/>
  </si>
  <si>
    <t>證券商受託買賣外國有價證券市場及商品結構統計表</t>
    <phoneticPr fontId="6" type="noConversion"/>
  </si>
  <si>
    <t xml:space="preserve"> 單位：新臺幣元</t>
    <phoneticPr fontId="6" type="noConversion"/>
  </si>
  <si>
    <t>投資人分類</t>
    <phoneticPr fontId="6" type="noConversion"/>
  </si>
  <si>
    <t>106年2月合計</t>
    <phoneticPr fontId="0" type="noConversion"/>
  </si>
  <si>
    <t>集中市場</t>
    <phoneticPr fontId="0" type="noConversion"/>
  </si>
  <si>
    <t>店頭市場</t>
    <phoneticPr fontId="0" type="noConversion"/>
  </si>
  <si>
    <t>境外基金</t>
    <phoneticPr fontId="6" type="noConversion"/>
  </si>
  <si>
    <t>股票</t>
    <phoneticPr fontId="6" type="noConversion"/>
  </si>
  <si>
    <t>ETF</t>
    <phoneticPr fontId="6" type="noConversion"/>
  </si>
  <si>
    <t>認股權證</t>
    <phoneticPr fontId="6" type="noConversion"/>
  </si>
  <si>
    <t>存託憑證</t>
    <phoneticPr fontId="6" type="noConversion"/>
  </si>
  <si>
    <t>其他有價證券</t>
    <phoneticPr fontId="6" type="noConversion"/>
  </si>
  <si>
    <t>債券</t>
    <phoneticPr fontId="6" type="noConversion"/>
  </si>
  <si>
    <t>境外結構型商品</t>
    <phoneticPr fontId="6" type="noConversion"/>
  </si>
  <si>
    <t>買進金額</t>
    <phoneticPr fontId="6" type="noConversion"/>
  </si>
  <si>
    <t>賣出金額</t>
    <phoneticPr fontId="6" type="noConversion"/>
  </si>
  <si>
    <t>成交總計</t>
    <phoneticPr fontId="6" type="noConversion"/>
  </si>
  <si>
    <t>美國</t>
    <phoneticPr fontId="6" type="noConversion"/>
  </si>
  <si>
    <t>非專業投資人</t>
    <phoneticPr fontId="6" type="noConversion"/>
  </si>
  <si>
    <t>專業投資人</t>
    <phoneticPr fontId="6" type="noConversion"/>
  </si>
  <si>
    <t>專業機構投資人</t>
    <phoneticPr fontId="6" type="noConversion"/>
  </si>
  <si>
    <t>小計</t>
    <phoneticPr fontId="6" type="noConversion"/>
  </si>
  <si>
    <t>加拿大</t>
    <phoneticPr fontId="6" type="noConversion"/>
  </si>
  <si>
    <t>盧森堡</t>
    <phoneticPr fontId="6" type="noConversion"/>
  </si>
  <si>
    <t>英國</t>
    <phoneticPr fontId="6" type="noConversion"/>
  </si>
  <si>
    <t>愛爾蘭</t>
    <phoneticPr fontId="6" type="noConversion"/>
  </si>
  <si>
    <t>德國</t>
    <phoneticPr fontId="6" type="noConversion"/>
  </si>
  <si>
    <t>法國</t>
    <phoneticPr fontId="6" type="noConversion"/>
  </si>
  <si>
    <t>西班牙</t>
    <phoneticPr fontId="6" type="noConversion"/>
  </si>
  <si>
    <t>義大利</t>
    <phoneticPr fontId="6" type="noConversion"/>
  </si>
  <si>
    <t>荷蘭</t>
    <phoneticPr fontId="6" type="noConversion"/>
  </si>
  <si>
    <t>瑞士</t>
    <phoneticPr fontId="6" type="noConversion"/>
  </si>
  <si>
    <t>瑞典</t>
    <phoneticPr fontId="6" type="noConversion"/>
  </si>
  <si>
    <t>比利時</t>
    <phoneticPr fontId="6" type="noConversion"/>
  </si>
  <si>
    <t>挪威</t>
    <phoneticPr fontId="6" type="noConversion"/>
  </si>
  <si>
    <t>丹麥</t>
    <phoneticPr fontId="6" type="noConversion"/>
  </si>
  <si>
    <t>芬蘭</t>
    <phoneticPr fontId="6" type="noConversion"/>
  </si>
  <si>
    <t>其他歐洲地區</t>
    <phoneticPr fontId="6" type="noConversion"/>
  </si>
  <si>
    <t>香港</t>
    <phoneticPr fontId="6" type="noConversion"/>
  </si>
  <si>
    <t>大陸</t>
    <phoneticPr fontId="6" type="noConversion"/>
  </si>
  <si>
    <t>日本</t>
    <phoneticPr fontId="6" type="noConversion"/>
  </si>
  <si>
    <t>韓國</t>
    <phoneticPr fontId="6" type="noConversion"/>
  </si>
  <si>
    <t>新加坡</t>
    <phoneticPr fontId="6" type="noConversion"/>
  </si>
  <si>
    <t>馬來西亞</t>
    <phoneticPr fontId="6" type="noConversion"/>
  </si>
  <si>
    <t>泰國</t>
    <phoneticPr fontId="6" type="noConversion"/>
  </si>
  <si>
    <t>印尼</t>
    <phoneticPr fontId="6" type="noConversion"/>
  </si>
  <si>
    <t>印度</t>
    <phoneticPr fontId="6" type="noConversion"/>
  </si>
  <si>
    <t>菲律賓</t>
    <phoneticPr fontId="6" type="noConversion"/>
  </si>
  <si>
    <t>亞洲其他</t>
    <phoneticPr fontId="6" type="noConversion"/>
  </si>
  <si>
    <t>澳洲</t>
    <phoneticPr fontId="6" type="noConversion"/>
  </si>
  <si>
    <t>紐西蘭</t>
    <phoneticPr fontId="6" type="noConversion"/>
  </si>
  <si>
    <t>俄羅斯</t>
    <phoneticPr fontId="6" type="noConversion"/>
  </si>
  <si>
    <t>南非</t>
    <phoneticPr fontId="6" type="noConversion"/>
  </si>
  <si>
    <t>土耳其</t>
    <phoneticPr fontId="6" type="noConversion"/>
  </si>
  <si>
    <t>巴西</t>
    <phoneticPr fontId="6" type="noConversion"/>
  </si>
  <si>
    <t>墨西哥</t>
    <phoneticPr fontId="6" type="noConversion"/>
  </si>
  <si>
    <t>其他地區</t>
    <phoneticPr fontId="6" type="noConversion"/>
  </si>
  <si>
    <t>總計</t>
    <phoneticPr fontId="6" type="noConversion"/>
  </si>
  <si>
    <t>當月底
為止
累計有效開戶戶數</t>
    <phoneticPr fontId="6" type="noConversion"/>
  </si>
  <si>
    <t>一般專業投資人</t>
    <phoneticPr fontId="6" type="noConversion"/>
  </si>
  <si>
    <t>總計戶數</t>
    <phoneticPr fontId="6" type="noConversion"/>
  </si>
  <si>
    <t>106年3月合計</t>
    <phoneticPr fontId="0" type="noConversion"/>
  </si>
  <si>
    <t>認股權證</t>
    <phoneticPr fontId="6" type="noConversion"/>
  </si>
  <si>
    <t>芬蘭</t>
    <phoneticPr fontId="6" type="noConversion"/>
  </si>
  <si>
    <t>香港</t>
    <phoneticPr fontId="6" type="noConversion"/>
  </si>
  <si>
    <t>新加坡</t>
    <phoneticPr fontId="6" type="noConversion"/>
  </si>
  <si>
    <t>106年4月合計</t>
    <phoneticPr fontId="0" type="noConversion"/>
  </si>
  <si>
    <t>店頭市場</t>
    <phoneticPr fontId="0" type="noConversion"/>
  </si>
  <si>
    <t>認股權證</t>
    <phoneticPr fontId="6" type="noConversion"/>
  </si>
  <si>
    <t>加拿大</t>
    <phoneticPr fontId="6" type="noConversion"/>
  </si>
  <si>
    <t>英國</t>
    <phoneticPr fontId="6" type="noConversion"/>
  </si>
  <si>
    <t>西班牙</t>
    <phoneticPr fontId="6" type="noConversion"/>
  </si>
  <si>
    <t>義大利</t>
    <phoneticPr fontId="6" type="noConversion"/>
  </si>
  <si>
    <t>芬蘭</t>
    <phoneticPr fontId="6" type="noConversion"/>
  </si>
  <si>
    <t>香港</t>
    <phoneticPr fontId="6" type="noConversion"/>
  </si>
  <si>
    <t>新加坡</t>
    <phoneticPr fontId="6" type="noConversion"/>
  </si>
  <si>
    <t>馬來西亞</t>
    <phoneticPr fontId="6" type="noConversion"/>
  </si>
  <si>
    <t>澳洲</t>
    <phoneticPr fontId="6" type="noConversion"/>
  </si>
  <si>
    <t>紐西蘭</t>
    <phoneticPr fontId="6" type="noConversion"/>
  </si>
  <si>
    <t>總計</t>
    <phoneticPr fontId="6" type="noConversion"/>
  </si>
  <si>
    <t>當月底
為止
累計有效開戶戶數</t>
    <phoneticPr fontId="6" type="noConversion"/>
  </si>
  <si>
    <t xml:space="preserve"> </t>
  </si>
  <si>
    <t>證券商受託買賣外國有價證券市場及商品結構統計表</t>
    <phoneticPr fontId="6" type="noConversion"/>
  </si>
  <si>
    <t xml:space="preserve"> 單位：新臺幣元</t>
    <phoneticPr fontId="6" type="noConversion"/>
  </si>
  <si>
    <t>106年5月合計</t>
    <phoneticPr fontId="0" type="noConversion"/>
  </si>
  <si>
    <t>集中市場</t>
    <phoneticPr fontId="0" type="noConversion"/>
  </si>
  <si>
    <t>股票</t>
    <phoneticPr fontId="6" type="noConversion"/>
  </si>
  <si>
    <t>ETF</t>
    <phoneticPr fontId="6" type="noConversion"/>
  </si>
  <si>
    <t>其他有價證券</t>
    <phoneticPr fontId="6" type="noConversion"/>
  </si>
  <si>
    <t>債券</t>
    <phoneticPr fontId="6" type="noConversion"/>
  </si>
  <si>
    <t>買進金額</t>
    <phoneticPr fontId="6" type="noConversion"/>
  </si>
  <si>
    <t>賣出金額</t>
    <phoneticPr fontId="6" type="noConversion"/>
  </si>
  <si>
    <t>成交總計</t>
    <phoneticPr fontId="6" type="noConversion"/>
  </si>
  <si>
    <t>專業投資人</t>
    <phoneticPr fontId="6" type="noConversion"/>
  </si>
  <si>
    <t>盧森堡</t>
    <phoneticPr fontId="6" type="noConversion"/>
  </si>
  <si>
    <t>德國</t>
    <phoneticPr fontId="6" type="noConversion"/>
  </si>
  <si>
    <t>瑞士</t>
    <phoneticPr fontId="6" type="noConversion"/>
  </si>
  <si>
    <t>瑞典</t>
    <phoneticPr fontId="6" type="noConversion"/>
  </si>
  <si>
    <t>比利時</t>
    <phoneticPr fontId="6" type="noConversion"/>
  </si>
  <si>
    <t>挪威</t>
    <phoneticPr fontId="6" type="noConversion"/>
  </si>
  <si>
    <t>丹麥</t>
    <phoneticPr fontId="6" type="noConversion"/>
  </si>
  <si>
    <t>其他歐洲地區</t>
    <phoneticPr fontId="6" type="noConversion"/>
  </si>
  <si>
    <t>大陸</t>
    <phoneticPr fontId="6" type="noConversion"/>
  </si>
  <si>
    <t>日本</t>
    <phoneticPr fontId="6" type="noConversion"/>
  </si>
  <si>
    <t>泰國</t>
    <phoneticPr fontId="6" type="noConversion"/>
  </si>
  <si>
    <t>印尼</t>
    <phoneticPr fontId="6" type="noConversion"/>
  </si>
  <si>
    <t>印度</t>
    <phoneticPr fontId="6" type="noConversion"/>
  </si>
  <si>
    <t>菲律賓</t>
    <phoneticPr fontId="6" type="noConversion"/>
  </si>
  <si>
    <t>亞洲其他</t>
    <phoneticPr fontId="6" type="noConversion"/>
  </si>
  <si>
    <t>證券商受託買賣外國有價證券市場及商品結構統計表</t>
    <phoneticPr fontId="6" type="noConversion"/>
  </si>
  <si>
    <t xml:space="preserve"> 單位：新臺幣元</t>
    <phoneticPr fontId="6" type="noConversion"/>
  </si>
  <si>
    <t>投資人分類</t>
    <phoneticPr fontId="6" type="noConversion"/>
  </si>
  <si>
    <t>106年6月合計</t>
    <phoneticPr fontId="0" type="noConversion"/>
  </si>
  <si>
    <t>集中市場</t>
    <phoneticPr fontId="0" type="noConversion"/>
  </si>
  <si>
    <t>店頭市場</t>
    <phoneticPr fontId="0" type="noConversion"/>
  </si>
  <si>
    <t>境外基金</t>
    <phoneticPr fontId="6" type="noConversion"/>
  </si>
  <si>
    <t>股票</t>
    <phoneticPr fontId="6" type="noConversion"/>
  </si>
  <si>
    <t>ETF</t>
    <phoneticPr fontId="6" type="noConversion"/>
  </si>
  <si>
    <t>認股權證</t>
    <phoneticPr fontId="6" type="noConversion"/>
  </si>
  <si>
    <t>存託憑證</t>
    <phoneticPr fontId="6" type="noConversion"/>
  </si>
  <si>
    <t>其他有價證券</t>
    <phoneticPr fontId="6" type="noConversion"/>
  </si>
  <si>
    <t>債券</t>
    <phoneticPr fontId="6" type="noConversion"/>
  </si>
  <si>
    <t>境外結構型商品</t>
    <phoneticPr fontId="6" type="noConversion"/>
  </si>
  <si>
    <t>買進金額</t>
    <phoneticPr fontId="6" type="noConversion"/>
  </si>
  <si>
    <t>賣出金額</t>
    <phoneticPr fontId="6" type="noConversion"/>
  </si>
  <si>
    <t>成交總計</t>
    <phoneticPr fontId="6" type="noConversion"/>
  </si>
  <si>
    <t>美國</t>
    <phoneticPr fontId="6" type="noConversion"/>
  </si>
  <si>
    <t>非專業投資人</t>
    <phoneticPr fontId="6" type="noConversion"/>
  </si>
  <si>
    <t>專業投資人</t>
    <phoneticPr fontId="6" type="noConversion"/>
  </si>
  <si>
    <t>專業機構投資人</t>
    <phoneticPr fontId="6" type="noConversion"/>
  </si>
  <si>
    <t>小計</t>
    <phoneticPr fontId="6" type="noConversion"/>
  </si>
  <si>
    <t>加拿大</t>
    <phoneticPr fontId="6" type="noConversion"/>
  </si>
  <si>
    <t>非專業投資人</t>
    <phoneticPr fontId="6" type="noConversion"/>
  </si>
  <si>
    <t>專業投資人</t>
    <phoneticPr fontId="6" type="noConversion"/>
  </si>
  <si>
    <t>專業機構投資人</t>
    <phoneticPr fontId="6" type="noConversion"/>
  </si>
  <si>
    <t>小計</t>
    <phoneticPr fontId="6" type="noConversion"/>
  </si>
  <si>
    <t>盧森堡</t>
    <phoneticPr fontId="6" type="noConversion"/>
  </si>
  <si>
    <t>英國</t>
    <phoneticPr fontId="6" type="noConversion"/>
  </si>
  <si>
    <t>愛爾蘭</t>
    <phoneticPr fontId="6" type="noConversion"/>
  </si>
  <si>
    <t>德國</t>
    <phoneticPr fontId="6" type="noConversion"/>
  </si>
  <si>
    <t>法國</t>
    <phoneticPr fontId="6" type="noConversion"/>
  </si>
  <si>
    <t>西班牙</t>
    <phoneticPr fontId="6" type="noConversion"/>
  </si>
  <si>
    <t>義大利</t>
    <phoneticPr fontId="6" type="noConversion"/>
  </si>
  <si>
    <t>荷蘭</t>
    <phoneticPr fontId="6" type="noConversion"/>
  </si>
  <si>
    <t>瑞士</t>
    <phoneticPr fontId="6" type="noConversion"/>
  </si>
  <si>
    <t>瑞典</t>
    <phoneticPr fontId="6" type="noConversion"/>
  </si>
  <si>
    <t>比利時</t>
    <phoneticPr fontId="6" type="noConversion"/>
  </si>
  <si>
    <t>挪威</t>
    <phoneticPr fontId="6" type="noConversion"/>
  </si>
  <si>
    <t>丹麥</t>
    <phoneticPr fontId="6" type="noConversion"/>
  </si>
  <si>
    <t>芬蘭</t>
    <phoneticPr fontId="6" type="noConversion"/>
  </si>
  <si>
    <t>其他歐洲地區</t>
    <phoneticPr fontId="6" type="noConversion"/>
  </si>
  <si>
    <t>香港</t>
    <phoneticPr fontId="6" type="noConversion"/>
  </si>
  <si>
    <t>大陸</t>
    <phoneticPr fontId="6" type="noConversion"/>
  </si>
  <si>
    <t>日本</t>
    <phoneticPr fontId="6" type="noConversion"/>
  </si>
  <si>
    <t>韓國</t>
    <phoneticPr fontId="6" type="noConversion"/>
  </si>
  <si>
    <t>新加坡</t>
    <phoneticPr fontId="6" type="noConversion"/>
  </si>
  <si>
    <t>馬來西亞</t>
    <phoneticPr fontId="6" type="noConversion"/>
  </si>
  <si>
    <t>泰國</t>
    <phoneticPr fontId="6" type="noConversion"/>
  </si>
  <si>
    <t>印尼</t>
    <phoneticPr fontId="6" type="noConversion"/>
  </si>
  <si>
    <t>印度</t>
    <phoneticPr fontId="6" type="noConversion"/>
  </si>
  <si>
    <t>菲律賓</t>
    <phoneticPr fontId="6" type="noConversion"/>
  </si>
  <si>
    <t>亞洲其他</t>
    <phoneticPr fontId="6" type="noConversion"/>
  </si>
  <si>
    <t>澳洲</t>
    <phoneticPr fontId="6" type="noConversion"/>
  </si>
  <si>
    <t>紐西蘭</t>
    <phoneticPr fontId="6" type="noConversion"/>
  </si>
  <si>
    <t>俄羅斯</t>
    <phoneticPr fontId="6" type="noConversion"/>
  </si>
  <si>
    <t>南非</t>
    <phoneticPr fontId="6" type="noConversion"/>
  </si>
  <si>
    <t>土耳其</t>
    <phoneticPr fontId="6" type="noConversion"/>
  </si>
  <si>
    <t>巴西</t>
    <phoneticPr fontId="6" type="noConversion"/>
  </si>
  <si>
    <t>墨西哥</t>
    <phoneticPr fontId="6" type="noConversion"/>
  </si>
  <si>
    <t>其他地區</t>
    <phoneticPr fontId="6" type="noConversion"/>
  </si>
  <si>
    <t>總計</t>
    <phoneticPr fontId="6" type="noConversion"/>
  </si>
  <si>
    <t>當月底
為止
累計有效開戶戶數</t>
    <phoneticPr fontId="6" type="noConversion"/>
  </si>
  <si>
    <t>一般專業投資人</t>
    <phoneticPr fontId="6" type="noConversion"/>
  </si>
  <si>
    <t>總計戶數</t>
    <phoneticPr fontId="6" type="noConversion"/>
  </si>
  <si>
    <t>106年7月合計</t>
    <phoneticPr fontId="0" type="noConversion"/>
  </si>
  <si>
    <t>境外基金</t>
    <phoneticPr fontId="6" type="noConversion"/>
  </si>
  <si>
    <t>投資人分類</t>
    <phoneticPr fontId="6" type="noConversion"/>
  </si>
  <si>
    <t>股票</t>
    <phoneticPr fontId="6" type="noConversion"/>
  </si>
  <si>
    <t>ETF</t>
    <phoneticPr fontId="6" type="noConversion"/>
  </si>
  <si>
    <t>認股權證</t>
    <phoneticPr fontId="6" type="noConversion"/>
  </si>
  <si>
    <t>存託憑證</t>
    <phoneticPr fontId="6" type="noConversion"/>
  </si>
  <si>
    <t>其他有價證券</t>
    <phoneticPr fontId="6" type="noConversion"/>
  </si>
  <si>
    <t>債券</t>
    <phoneticPr fontId="6" type="noConversion"/>
  </si>
  <si>
    <t>境外結構型商品</t>
    <phoneticPr fontId="6" type="noConversion"/>
  </si>
  <si>
    <t>買進金額</t>
    <phoneticPr fontId="6" type="noConversion"/>
  </si>
  <si>
    <t>賣出金額</t>
    <phoneticPr fontId="6" type="noConversion"/>
  </si>
  <si>
    <t>成交總計</t>
    <phoneticPr fontId="6" type="noConversion"/>
  </si>
  <si>
    <t>美國</t>
    <phoneticPr fontId="6" type="noConversion"/>
  </si>
  <si>
    <t>非專業投資人</t>
    <phoneticPr fontId="6" type="noConversion"/>
  </si>
  <si>
    <t>專業投資人</t>
    <phoneticPr fontId="6" type="noConversion"/>
  </si>
  <si>
    <t>專業機構投資人</t>
    <phoneticPr fontId="6" type="noConversion"/>
  </si>
  <si>
    <t>小計</t>
    <phoneticPr fontId="6" type="noConversion"/>
  </si>
  <si>
    <t>加拿大</t>
    <phoneticPr fontId="6" type="noConversion"/>
  </si>
  <si>
    <t>盧森堡</t>
    <phoneticPr fontId="6" type="noConversion"/>
  </si>
  <si>
    <t>英國</t>
    <phoneticPr fontId="6" type="noConversion"/>
  </si>
  <si>
    <t>愛爾蘭</t>
    <phoneticPr fontId="6" type="noConversion"/>
  </si>
  <si>
    <t>德國</t>
    <phoneticPr fontId="6" type="noConversion"/>
  </si>
  <si>
    <t>法國</t>
    <phoneticPr fontId="6" type="noConversion"/>
  </si>
  <si>
    <t>西班牙</t>
    <phoneticPr fontId="6" type="noConversion"/>
  </si>
  <si>
    <t>義大利</t>
    <phoneticPr fontId="6" type="noConversion"/>
  </si>
  <si>
    <t>荷蘭</t>
    <phoneticPr fontId="6" type="noConversion"/>
  </si>
  <si>
    <t>瑞士</t>
    <phoneticPr fontId="6" type="noConversion"/>
  </si>
  <si>
    <t>瑞典</t>
    <phoneticPr fontId="6" type="noConversion"/>
  </si>
  <si>
    <t>比利時</t>
    <phoneticPr fontId="6" type="noConversion"/>
  </si>
  <si>
    <t>挪威</t>
    <phoneticPr fontId="6" type="noConversion"/>
  </si>
  <si>
    <t>丹麥</t>
    <phoneticPr fontId="6" type="noConversion"/>
  </si>
  <si>
    <t>芬蘭</t>
    <phoneticPr fontId="6" type="noConversion"/>
  </si>
  <si>
    <t>其他歐洲地區</t>
    <phoneticPr fontId="6" type="noConversion"/>
  </si>
  <si>
    <t>香港</t>
    <phoneticPr fontId="6" type="noConversion"/>
  </si>
  <si>
    <t>大陸</t>
    <phoneticPr fontId="6" type="noConversion"/>
  </si>
  <si>
    <t>日本</t>
    <phoneticPr fontId="6" type="noConversion"/>
  </si>
  <si>
    <t>韓國</t>
    <phoneticPr fontId="6" type="noConversion"/>
  </si>
  <si>
    <t>新加坡</t>
    <phoneticPr fontId="6" type="noConversion"/>
  </si>
  <si>
    <t>馬來西亞</t>
    <phoneticPr fontId="6" type="noConversion"/>
  </si>
  <si>
    <t>泰國</t>
    <phoneticPr fontId="6" type="noConversion"/>
  </si>
  <si>
    <t>印尼</t>
    <phoneticPr fontId="6" type="noConversion"/>
  </si>
  <si>
    <t>印度</t>
    <phoneticPr fontId="6" type="noConversion"/>
  </si>
  <si>
    <t>菲律賓</t>
    <phoneticPr fontId="6" type="noConversion"/>
  </si>
  <si>
    <t>亞洲其他</t>
    <phoneticPr fontId="6" type="noConversion"/>
  </si>
  <si>
    <t>澳洲</t>
    <phoneticPr fontId="6" type="noConversion"/>
  </si>
  <si>
    <t>紐西蘭</t>
    <phoneticPr fontId="6" type="noConversion"/>
  </si>
  <si>
    <t>俄羅斯</t>
    <phoneticPr fontId="6" type="noConversion"/>
  </si>
  <si>
    <t>南非</t>
    <phoneticPr fontId="6" type="noConversion"/>
  </si>
  <si>
    <t>土耳其</t>
    <phoneticPr fontId="6" type="noConversion"/>
  </si>
  <si>
    <t>巴西</t>
    <phoneticPr fontId="6" type="noConversion"/>
  </si>
  <si>
    <t>墨西哥</t>
    <phoneticPr fontId="6" type="noConversion"/>
  </si>
  <si>
    <t>其他地區</t>
    <phoneticPr fontId="6" type="noConversion"/>
  </si>
  <si>
    <t>總計</t>
    <phoneticPr fontId="6" type="noConversion"/>
  </si>
  <si>
    <t>當月底
為止
累計有效開戶戶數</t>
    <phoneticPr fontId="6" type="noConversion"/>
  </si>
  <si>
    <t>一般專業投資人</t>
    <phoneticPr fontId="6" type="noConversion"/>
  </si>
  <si>
    <t>總計戶數</t>
    <phoneticPr fontId="6" type="noConversion"/>
  </si>
  <si>
    <t>證券商受託買賣外國有價證券市場及商品結構統計表</t>
    <phoneticPr fontId="6" type="noConversion"/>
  </si>
  <si>
    <t>菲律賓</t>
    <phoneticPr fontId="6" type="noConversion"/>
  </si>
  <si>
    <t>墨西哥</t>
    <phoneticPr fontId="6" type="noConversion"/>
  </si>
  <si>
    <t>106年8月合計</t>
    <phoneticPr fontId="0" type="noConversion"/>
  </si>
  <si>
    <t>馬來西亞</t>
    <phoneticPr fontId="6" type="noConversion"/>
  </si>
  <si>
    <t>證券商受託買賣外國有價證券市場及商品結構統計表</t>
    <phoneticPr fontId="6" type="noConversion"/>
  </si>
  <si>
    <t xml:space="preserve"> 單位：新臺幣元</t>
    <phoneticPr fontId="6" type="noConversion"/>
  </si>
  <si>
    <t>投資人分類</t>
    <phoneticPr fontId="6" type="noConversion"/>
  </si>
  <si>
    <t>106年9月合計</t>
    <phoneticPr fontId="0" type="noConversion"/>
  </si>
  <si>
    <t>集中市場</t>
    <phoneticPr fontId="0" type="noConversion"/>
  </si>
  <si>
    <t>店頭市場</t>
    <phoneticPr fontId="0" type="noConversion"/>
  </si>
  <si>
    <t>境外基金</t>
    <phoneticPr fontId="6" type="noConversion"/>
  </si>
  <si>
    <t>股票</t>
    <phoneticPr fontId="6" type="noConversion"/>
  </si>
  <si>
    <t>ETF</t>
    <phoneticPr fontId="6" type="noConversion"/>
  </si>
  <si>
    <t>認股權證</t>
    <phoneticPr fontId="6" type="noConversion"/>
  </si>
  <si>
    <t>存託憑證</t>
    <phoneticPr fontId="6" type="noConversion"/>
  </si>
  <si>
    <t>其他有價證券</t>
    <phoneticPr fontId="6" type="noConversion"/>
  </si>
  <si>
    <t>債券</t>
    <phoneticPr fontId="6" type="noConversion"/>
  </si>
  <si>
    <t>境外結構型商品</t>
    <phoneticPr fontId="6" type="noConversion"/>
  </si>
  <si>
    <t>買進金額</t>
    <phoneticPr fontId="6" type="noConversion"/>
  </si>
  <si>
    <t>賣出金額</t>
    <phoneticPr fontId="6" type="noConversion"/>
  </si>
  <si>
    <t>成交總計</t>
    <phoneticPr fontId="6" type="noConversion"/>
  </si>
  <si>
    <t>美國</t>
    <phoneticPr fontId="6" type="noConversion"/>
  </si>
  <si>
    <t>非專業投資人</t>
    <phoneticPr fontId="6" type="noConversion"/>
  </si>
  <si>
    <t>專業投資人</t>
    <phoneticPr fontId="6" type="noConversion"/>
  </si>
  <si>
    <t>專業機構投資人</t>
    <phoneticPr fontId="6" type="noConversion"/>
  </si>
  <si>
    <t>小計</t>
    <phoneticPr fontId="6" type="noConversion"/>
  </si>
  <si>
    <t>加拿大</t>
    <phoneticPr fontId="6" type="noConversion"/>
  </si>
  <si>
    <t>盧森堡</t>
    <phoneticPr fontId="6" type="noConversion"/>
  </si>
  <si>
    <t>英國</t>
    <phoneticPr fontId="6" type="noConversion"/>
  </si>
  <si>
    <t>愛爾蘭</t>
    <phoneticPr fontId="6" type="noConversion"/>
  </si>
  <si>
    <t>德國</t>
    <phoneticPr fontId="6" type="noConversion"/>
  </si>
  <si>
    <t>法國</t>
    <phoneticPr fontId="6" type="noConversion"/>
  </si>
  <si>
    <t>西班牙</t>
    <phoneticPr fontId="6" type="noConversion"/>
  </si>
  <si>
    <t>義大利</t>
    <phoneticPr fontId="6" type="noConversion"/>
  </si>
  <si>
    <t>荷蘭</t>
    <phoneticPr fontId="6" type="noConversion"/>
  </si>
  <si>
    <t>瑞士</t>
    <phoneticPr fontId="6" type="noConversion"/>
  </si>
  <si>
    <t>瑞典</t>
    <phoneticPr fontId="6" type="noConversion"/>
  </si>
  <si>
    <t>比利時</t>
    <phoneticPr fontId="6" type="noConversion"/>
  </si>
  <si>
    <t>挪威</t>
    <phoneticPr fontId="6" type="noConversion"/>
  </si>
  <si>
    <t>丹麥</t>
    <phoneticPr fontId="6" type="noConversion"/>
  </si>
  <si>
    <t>芬蘭</t>
    <phoneticPr fontId="6" type="noConversion"/>
  </si>
  <si>
    <t>其他歐洲地區</t>
    <phoneticPr fontId="6" type="noConversion"/>
  </si>
  <si>
    <t>香港</t>
    <phoneticPr fontId="6" type="noConversion"/>
  </si>
  <si>
    <t>大陸</t>
    <phoneticPr fontId="6" type="noConversion"/>
  </si>
  <si>
    <t>日本</t>
    <phoneticPr fontId="6" type="noConversion"/>
  </si>
  <si>
    <t>韓國</t>
    <phoneticPr fontId="6" type="noConversion"/>
  </si>
  <si>
    <t>新加坡</t>
    <phoneticPr fontId="6" type="noConversion"/>
  </si>
  <si>
    <t>馬來西亞</t>
    <phoneticPr fontId="6" type="noConversion"/>
  </si>
  <si>
    <t>泰國</t>
    <phoneticPr fontId="6" type="noConversion"/>
  </si>
  <si>
    <t>印尼</t>
    <phoneticPr fontId="6" type="noConversion"/>
  </si>
  <si>
    <t>印度</t>
    <phoneticPr fontId="6" type="noConversion"/>
  </si>
  <si>
    <t>菲律賓</t>
    <phoneticPr fontId="6" type="noConversion"/>
  </si>
  <si>
    <t>亞洲其他</t>
    <phoneticPr fontId="6" type="noConversion"/>
  </si>
  <si>
    <t>澳洲</t>
    <phoneticPr fontId="6" type="noConversion"/>
  </si>
  <si>
    <t>紐西蘭</t>
    <phoneticPr fontId="6" type="noConversion"/>
  </si>
  <si>
    <t>俄羅斯</t>
    <phoneticPr fontId="6" type="noConversion"/>
  </si>
  <si>
    <t>南非</t>
    <phoneticPr fontId="6" type="noConversion"/>
  </si>
  <si>
    <t>土耳其</t>
    <phoneticPr fontId="6" type="noConversion"/>
  </si>
  <si>
    <t>巴西</t>
    <phoneticPr fontId="6" type="noConversion"/>
  </si>
  <si>
    <t>墨西哥</t>
    <phoneticPr fontId="6" type="noConversion"/>
  </si>
  <si>
    <t>其他地區</t>
    <phoneticPr fontId="6" type="noConversion"/>
  </si>
  <si>
    <t>總計</t>
    <phoneticPr fontId="6" type="noConversion"/>
  </si>
  <si>
    <t>當月底
為止
累計有效開戶戶數</t>
    <phoneticPr fontId="6" type="noConversion"/>
  </si>
  <si>
    <t>一般專業投資人</t>
    <phoneticPr fontId="6" type="noConversion"/>
  </si>
  <si>
    <t>總計戶數</t>
    <phoneticPr fontId="6" type="noConversion"/>
  </si>
  <si>
    <t>106年10月合計</t>
    <phoneticPr fontId="0" type="noConversion"/>
  </si>
  <si>
    <t>106年11月合計</t>
    <phoneticPr fontId="0" type="noConversion"/>
  </si>
  <si>
    <t>證券商受託買賣外國有價證券市場及商品結構統計表</t>
    <phoneticPr fontId="6" type="noConversion"/>
  </si>
  <si>
    <t xml:space="preserve"> 單位：新臺幣元</t>
    <phoneticPr fontId="6" type="noConversion"/>
  </si>
  <si>
    <t>投資人分類</t>
    <phoneticPr fontId="6" type="noConversion"/>
  </si>
  <si>
    <t>106年12月合計</t>
    <phoneticPr fontId="0" type="noConversion"/>
  </si>
  <si>
    <t>集中市場</t>
    <phoneticPr fontId="0" type="noConversion"/>
  </si>
  <si>
    <t>店頭市場</t>
    <phoneticPr fontId="0" type="noConversion"/>
  </si>
  <si>
    <t>境外基金</t>
    <phoneticPr fontId="6" type="noConversion"/>
  </si>
  <si>
    <t>股票</t>
    <phoneticPr fontId="6" type="noConversion"/>
  </si>
  <si>
    <t>ETF</t>
    <phoneticPr fontId="6" type="noConversion"/>
  </si>
  <si>
    <t>認股權證</t>
    <phoneticPr fontId="6" type="noConversion"/>
  </si>
  <si>
    <t>存託憑證</t>
    <phoneticPr fontId="6" type="noConversion"/>
  </si>
  <si>
    <t>其他有價證券</t>
    <phoneticPr fontId="6" type="noConversion"/>
  </si>
  <si>
    <t>債券</t>
    <phoneticPr fontId="6" type="noConversion"/>
  </si>
  <si>
    <t>境外結構型商品</t>
    <phoneticPr fontId="6" type="noConversion"/>
  </si>
  <si>
    <t>買進金額</t>
    <phoneticPr fontId="6" type="noConversion"/>
  </si>
  <si>
    <t>賣出金額</t>
    <phoneticPr fontId="6" type="noConversion"/>
  </si>
  <si>
    <t>成交總計</t>
    <phoneticPr fontId="6" type="noConversion"/>
  </si>
  <si>
    <t>美國</t>
    <phoneticPr fontId="6" type="noConversion"/>
  </si>
  <si>
    <t>非專業投資人</t>
    <phoneticPr fontId="6" type="noConversion"/>
  </si>
  <si>
    <t>專業投資人</t>
    <phoneticPr fontId="6" type="noConversion"/>
  </si>
  <si>
    <t>專業機構投資人</t>
    <phoneticPr fontId="6" type="noConversion"/>
  </si>
  <si>
    <t>小計</t>
    <phoneticPr fontId="6" type="noConversion"/>
  </si>
  <si>
    <t>加拿大</t>
    <phoneticPr fontId="6" type="noConversion"/>
  </si>
  <si>
    <t>盧森堡</t>
    <phoneticPr fontId="6" type="noConversion"/>
  </si>
  <si>
    <t>英國</t>
    <phoneticPr fontId="6" type="noConversion"/>
  </si>
  <si>
    <t>愛爾蘭</t>
    <phoneticPr fontId="6" type="noConversion"/>
  </si>
  <si>
    <t>德國</t>
    <phoneticPr fontId="6" type="noConversion"/>
  </si>
  <si>
    <t>法國</t>
    <phoneticPr fontId="6" type="noConversion"/>
  </si>
  <si>
    <t>西班牙</t>
    <phoneticPr fontId="6" type="noConversion"/>
  </si>
  <si>
    <t>義大利</t>
    <phoneticPr fontId="6" type="noConversion"/>
  </si>
  <si>
    <t>荷蘭</t>
    <phoneticPr fontId="6" type="noConversion"/>
  </si>
  <si>
    <t>瑞士</t>
    <phoneticPr fontId="6" type="noConversion"/>
  </si>
  <si>
    <t>瑞典</t>
    <phoneticPr fontId="6" type="noConversion"/>
  </si>
  <si>
    <t>比利時</t>
    <phoneticPr fontId="6" type="noConversion"/>
  </si>
  <si>
    <t>挪威</t>
    <phoneticPr fontId="6" type="noConversion"/>
  </si>
  <si>
    <t>丹麥</t>
    <phoneticPr fontId="6" type="noConversion"/>
  </si>
  <si>
    <t>芬蘭</t>
    <phoneticPr fontId="6" type="noConversion"/>
  </si>
  <si>
    <t>歐洲其他地區</t>
    <phoneticPr fontId="6" type="noConversion"/>
  </si>
  <si>
    <t>香港地區</t>
    <phoneticPr fontId="6" type="noConversion"/>
  </si>
  <si>
    <t>大陸</t>
    <phoneticPr fontId="6" type="noConversion"/>
  </si>
  <si>
    <t>日本</t>
    <phoneticPr fontId="6" type="noConversion"/>
  </si>
  <si>
    <t>南韓</t>
    <phoneticPr fontId="6" type="noConversion"/>
  </si>
  <si>
    <t>新加坡</t>
    <phoneticPr fontId="6" type="noConversion"/>
  </si>
  <si>
    <t>馬來西亞</t>
    <phoneticPr fontId="6" type="noConversion"/>
  </si>
  <si>
    <t>泰國</t>
    <phoneticPr fontId="6" type="noConversion"/>
  </si>
  <si>
    <t>印尼</t>
    <phoneticPr fontId="6" type="noConversion"/>
  </si>
  <si>
    <t>印度</t>
    <phoneticPr fontId="6" type="noConversion"/>
  </si>
  <si>
    <t>菲律賓</t>
    <phoneticPr fontId="6" type="noConversion"/>
  </si>
  <si>
    <t>亞洲其他地區</t>
    <phoneticPr fontId="6" type="noConversion"/>
  </si>
  <si>
    <t>澳洲</t>
    <phoneticPr fontId="6" type="noConversion"/>
  </si>
  <si>
    <t>紐西蘭</t>
    <phoneticPr fontId="6" type="noConversion"/>
  </si>
  <si>
    <t>俄羅斯</t>
    <phoneticPr fontId="6" type="noConversion"/>
  </si>
  <si>
    <t>南非</t>
    <phoneticPr fontId="6" type="noConversion"/>
  </si>
  <si>
    <t>土耳其</t>
    <phoneticPr fontId="6" type="noConversion"/>
  </si>
  <si>
    <t>巴西</t>
    <phoneticPr fontId="6" type="noConversion"/>
  </si>
  <si>
    <t>墨西哥</t>
    <phoneticPr fontId="6" type="noConversion"/>
  </si>
  <si>
    <t>其他地區</t>
    <phoneticPr fontId="6" type="noConversion"/>
  </si>
  <si>
    <t>總計</t>
    <phoneticPr fontId="6" type="noConversion"/>
  </si>
  <si>
    <t>當月底
為止
累計有效開戶戶數</t>
    <phoneticPr fontId="6" type="noConversion"/>
  </si>
  <si>
    <t>一般專業投資人</t>
    <phoneticPr fontId="6" type="noConversion"/>
  </si>
  <si>
    <t>總計戶數</t>
    <phoneticPr fontId="6" type="noConversion"/>
  </si>
  <si>
    <t>106年度累計交易金額</t>
    <phoneticPr fontId="0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</si>
</sst>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#,##0_ "/>
    <numFmt numFmtId="178" formatCode="0_);[Red]\(0\)"/>
    <numFmt numFmtId="179" formatCode="#,##0_);[Red]\(#,##0\)"/>
  </numFmts>
  <fonts count="1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Helv"/>
      <family val="2"/>
    </font>
    <font>
      <sz val="9"/>
      <name val="新細明體"/>
      <family val="1"/>
      <charset val="136"/>
    </font>
    <font>
      <b/>
      <sz val="12"/>
      <name val="華康中黑體"/>
      <family val="3"/>
      <charset val="136"/>
    </font>
    <font>
      <b/>
      <sz val="12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0"/>
      <name val="新細明體"/>
      <family val="1"/>
      <charset val="136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color indexed="0"/>
      <name val="新細明體"/>
      <family val="1"/>
      <charset val="136"/>
    </font>
    <font>
      <sz val="10"/>
      <color indexed="62"/>
      <name val="新細明體"/>
      <family val="1"/>
      <charset val="136"/>
    </font>
    <font>
      <sz val="10"/>
      <color indexed="8"/>
      <name val="Arial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  <charset val="136"/>
    </font>
    <font>
      <sz val="12"/>
      <color indexed="53"/>
      <name val="新細明體"/>
      <family val="1"/>
      <charset val="136"/>
    </font>
    <font>
      <sz val="12"/>
      <name val="華康中黑體"/>
      <family val="3"/>
      <charset val="136"/>
    </font>
    <font>
      <sz val="12"/>
      <color indexed="14"/>
      <name val="新細明體"/>
      <family val="1"/>
      <charset val="136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17"/>
      <name val="Frutiger 45 Light"/>
      <family val="1"/>
      <charset val="136"/>
    </font>
    <font>
      <sz val="10.5"/>
      <color indexed="20"/>
      <name val="Frutiger 45 Light"/>
      <family val="1"/>
      <charset val="136"/>
    </font>
    <font>
      <sz val="10"/>
      <name val="Tahoma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.5"/>
      <color theme="1"/>
      <name val="Frutiger 45 Light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indexed="62"/>
      <name val="新細明體"/>
      <family val="1"/>
      <charset val="136"/>
      <scheme val="minor"/>
    </font>
    <font>
      <b/>
      <sz val="18"/>
      <color indexed="62"/>
      <name val="新細明體"/>
      <family val="1"/>
      <charset val="136"/>
      <scheme val="major"/>
    </font>
    <font>
      <b/>
      <sz val="13"/>
      <color indexed="62"/>
      <name val="新細明體"/>
      <family val="1"/>
      <charset val="136"/>
      <scheme val="minor"/>
    </font>
    <font>
      <b/>
      <sz val="11"/>
      <color indexed="62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.5"/>
      <color theme="1"/>
      <name val="Frutiger 45 Light"/>
      <family val="2"/>
      <charset val="136"/>
    </font>
    <font>
      <sz val="10"/>
      <color theme="1"/>
      <name val="標楷體"/>
      <family val="4"/>
      <charset val="136"/>
    </font>
    <font>
      <b/>
      <sz val="15"/>
      <color theme="3"/>
      <name val="標楷體"/>
      <family val="4"/>
      <charset val="136"/>
    </font>
    <font>
      <b/>
      <sz val="13"/>
      <color theme="3"/>
      <name val="標楷體"/>
      <family val="4"/>
      <charset val="136"/>
    </font>
    <font>
      <b/>
      <sz val="11"/>
      <color theme="3"/>
      <name val="標楷體"/>
      <family val="4"/>
      <charset val="136"/>
    </font>
    <font>
      <sz val="10"/>
      <color rgb="FF006100"/>
      <name val="標楷體"/>
      <family val="4"/>
      <charset val="136"/>
    </font>
    <font>
      <sz val="10"/>
      <color rgb="FF9C0006"/>
      <name val="標楷體"/>
      <family val="4"/>
      <charset val="136"/>
    </font>
    <font>
      <sz val="10"/>
      <color rgb="FF9C6500"/>
      <name val="標楷體"/>
      <family val="4"/>
      <charset val="136"/>
    </font>
    <font>
      <sz val="10"/>
      <color rgb="FF3F3F76"/>
      <name val="標楷體"/>
      <family val="4"/>
      <charset val="136"/>
    </font>
    <font>
      <b/>
      <sz val="10"/>
      <color rgb="FF3F3F3F"/>
      <name val="標楷體"/>
      <family val="4"/>
      <charset val="136"/>
    </font>
    <font>
      <b/>
      <sz val="10"/>
      <color rgb="FFFA7D00"/>
      <name val="標楷體"/>
      <family val="4"/>
      <charset val="136"/>
    </font>
    <font>
      <sz val="10"/>
      <color rgb="FFFA7D00"/>
      <name val="標楷體"/>
      <family val="4"/>
      <charset val="136"/>
    </font>
    <font>
      <b/>
      <sz val="10"/>
      <color theme="0"/>
      <name val="標楷體"/>
      <family val="4"/>
      <charset val="136"/>
    </font>
    <font>
      <sz val="10"/>
      <color rgb="FFFF0000"/>
      <name val="標楷體"/>
      <family val="4"/>
      <charset val="136"/>
    </font>
    <font>
      <i/>
      <sz val="10"/>
      <color rgb="FF7F7F7F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0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新細明體"/>
      <family val="1"/>
      <charset val="136"/>
    </font>
    <font>
      <b/>
      <sz val="12"/>
      <name val="微軟正黑體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rgb="FFFFCC9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29">
    <xf numFmtId="0" fontId="0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5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4" borderId="1" applyNumberFormat="0" applyAlignment="0" applyProtection="0">
      <alignment vertical="center"/>
    </xf>
    <xf numFmtId="0" fontId="20" fillId="14" borderId="1" applyNumberFormat="0" applyAlignment="0" applyProtection="0">
      <alignment vertical="center"/>
    </xf>
    <xf numFmtId="0" fontId="20" fillId="14" borderId="1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7" borderId="1" applyNumberFormat="0" applyAlignment="0" applyProtection="0">
      <alignment vertical="center"/>
    </xf>
    <xf numFmtId="0" fontId="24" fillId="7" borderId="1" applyNumberFormat="0" applyAlignment="0" applyProtection="0">
      <alignment vertical="center"/>
    </xf>
    <xf numFmtId="0" fontId="24" fillId="7" borderId="1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52" fillId="0" borderId="0"/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52" fillId="0" borderId="0"/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27" fillId="10" borderId="7" applyNumberFormat="0" applyFont="0" applyAlignment="0" applyProtection="0">
      <alignment vertical="center"/>
    </xf>
    <xf numFmtId="0" fontId="27" fillId="10" borderId="7" applyNumberFormat="0" applyFont="0" applyAlignment="0" applyProtection="0">
      <alignment vertical="center"/>
    </xf>
    <xf numFmtId="0" fontId="27" fillId="10" borderId="7" applyNumberFormat="0" applyFon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50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/>
    <xf numFmtId="0" fontId="51" fillId="0" borderId="0"/>
    <xf numFmtId="0" fontId="11" fillId="0" borderId="0"/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3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/>
    <xf numFmtId="0" fontId="4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1" fillId="0" borderId="0"/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" fillId="0" borderId="0"/>
    <xf numFmtId="0" fontId="4" fillId="0" borderId="0"/>
    <xf numFmtId="0" fontId="4" fillId="0" borderId="0"/>
    <xf numFmtId="0" fontId="33" fillId="0" borderId="0">
      <alignment vertical="center"/>
    </xf>
    <xf numFmtId="0" fontId="32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51" fillId="0" borderId="0"/>
    <xf numFmtId="0" fontId="32" fillId="0" borderId="0"/>
    <xf numFmtId="0" fontId="32" fillId="0" borderId="0"/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51" fillId="0" borderId="0"/>
    <xf numFmtId="0" fontId="32" fillId="0" borderId="0"/>
    <xf numFmtId="0" fontId="32" fillId="0" borderId="0"/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51" fillId="0" borderId="0"/>
    <xf numFmtId="0" fontId="32" fillId="0" borderId="0"/>
    <xf numFmtId="0" fontId="32" fillId="0" borderId="0"/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51" fillId="0" borderId="0"/>
    <xf numFmtId="0" fontId="49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49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43" fontId="4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7" fillId="0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8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38" fillId="14" borderId="1" applyNumberFormat="0" applyAlignment="0" applyProtection="0">
      <alignment vertical="center"/>
    </xf>
    <xf numFmtId="0" fontId="38" fillId="8" borderId="1" applyNumberFormat="0" applyAlignment="0" applyProtection="0">
      <alignment vertical="center"/>
    </xf>
    <xf numFmtId="0" fontId="38" fillId="8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5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4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0" borderId="0"/>
    <xf numFmtId="0" fontId="31" fillId="0" borderId="0">
      <alignment horizontal="left"/>
    </xf>
    <xf numFmtId="0" fontId="45" fillId="15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4" fillId="8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47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4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36" fillId="24" borderId="2" applyNumberFormat="0" applyAlignment="0" applyProtection="0">
      <alignment vertical="center"/>
    </xf>
    <xf numFmtId="0" fontId="36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11" fillId="24" borderId="2" applyNumberFormat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 applyNumberFormat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0" borderId="0">
      <alignment horizontal="center"/>
    </xf>
    <xf numFmtId="0" fontId="17" fillId="0" borderId="0"/>
    <xf numFmtId="0" fontId="31" fillId="0" borderId="0">
      <alignment horizontal="left"/>
    </xf>
    <xf numFmtId="0" fontId="31" fillId="0" borderId="0">
      <alignment horizontal="left"/>
    </xf>
    <xf numFmtId="0" fontId="4" fillId="0" borderId="0">
      <alignment horizontal="left"/>
    </xf>
    <xf numFmtId="0" fontId="17" fillId="0" borderId="0"/>
    <xf numFmtId="0" fontId="4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6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4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4" fillId="0" borderId="0">
      <alignment vertical="center"/>
    </xf>
    <xf numFmtId="0" fontId="4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4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>
      <alignment vertical="center"/>
    </xf>
    <xf numFmtId="0" fontId="66" fillId="0" borderId="0">
      <alignment vertical="center"/>
    </xf>
    <xf numFmtId="0" fontId="3" fillId="0" borderId="0">
      <alignment vertical="center"/>
    </xf>
    <xf numFmtId="0" fontId="66" fillId="0" borderId="0"/>
    <xf numFmtId="0" fontId="4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4" fillId="0" borderId="0">
      <alignment vertical="center"/>
    </xf>
    <xf numFmtId="0" fontId="32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73" fillId="8" borderId="25" applyNumberFormat="0" applyAlignment="0" applyProtection="0">
      <alignment vertical="center"/>
    </xf>
    <xf numFmtId="0" fontId="73" fillId="8" borderId="25" applyNumberFormat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79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15" borderId="25" applyNumberFormat="0" applyAlignment="0" applyProtection="0">
      <alignment vertical="center"/>
    </xf>
    <xf numFmtId="0" fontId="80" fillId="15" borderId="25" applyNumberFormat="0" applyAlignment="0" applyProtection="0">
      <alignment vertical="center"/>
    </xf>
    <xf numFmtId="0" fontId="81" fillId="8" borderId="31" applyNumberFormat="0" applyAlignment="0" applyProtection="0">
      <alignment vertical="center"/>
    </xf>
    <xf numFmtId="0" fontId="81" fillId="8" borderId="31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5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4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2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4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43" fontId="6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3" fillId="63" borderId="25" applyNumberFormat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66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66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6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0" fillId="66" borderId="25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1" fillId="63" borderId="31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2" fillId="48" borderId="32" applyNumberFormat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2" fillId="0" borderId="0">
      <alignment wrapText="1"/>
    </xf>
    <xf numFmtId="0" fontId="90" fillId="0" borderId="0" applyNumberFormat="0" applyFill="0" applyBorder="0" applyAlignment="0" applyProtection="0">
      <alignment vertical="center"/>
    </xf>
    <xf numFmtId="0" fontId="66" fillId="43" borderId="27" applyNumberFormat="0" applyFont="0" applyAlignment="0" applyProtection="0">
      <alignment vertical="center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2" fillId="0" borderId="0">
      <alignment wrapText="1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2" fillId="0" borderId="0">
      <alignment wrapText="1"/>
    </xf>
    <xf numFmtId="0" fontId="32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43" fontId="4" fillId="0" borderId="0" applyFont="0" applyFill="0" applyBorder="0" applyAlignment="0" applyProtection="0">
      <alignment vertical="center"/>
    </xf>
    <xf numFmtId="0" fontId="4" fillId="0" borderId="0"/>
    <xf numFmtId="0" fontId="91" fillId="0" borderId="0"/>
    <xf numFmtId="0" fontId="92" fillId="0" borderId="0" applyNumberFormat="0" applyFill="0" applyBorder="0" applyAlignment="0" applyProtection="0">
      <alignment vertical="center"/>
    </xf>
    <xf numFmtId="0" fontId="93" fillId="0" borderId="28" applyNumberFormat="0" applyFill="0" applyAlignment="0" applyProtection="0">
      <alignment vertical="center"/>
    </xf>
    <xf numFmtId="0" fontId="94" fillId="0" borderId="29" applyNumberFormat="0" applyFill="0" applyAlignment="0" applyProtection="0">
      <alignment vertical="center"/>
    </xf>
    <xf numFmtId="0" fontId="95" fillId="0" borderId="30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42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98" fillId="41" borderId="0" applyNumberFormat="0" applyBorder="0" applyAlignment="0" applyProtection="0">
      <alignment vertical="center"/>
    </xf>
    <xf numFmtId="0" fontId="99" fillId="66" borderId="25" applyNumberFormat="0" applyAlignment="0" applyProtection="0">
      <alignment vertical="center"/>
    </xf>
    <xf numFmtId="0" fontId="100" fillId="63" borderId="31" applyNumberFormat="0" applyAlignment="0" applyProtection="0">
      <alignment vertical="center"/>
    </xf>
    <xf numFmtId="0" fontId="101" fillId="63" borderId="25" applyNumberFormat="0" applyAlignment="0" applyProtection="0">
      <alignment vertical="center"/>
    </xf>
    <xf numFmtId="0" fontId="102" fillId="0" borderId="26" applyNumberFormat="0" applyFill="0" applyAlignment="0" applyProtection="0">
      <alignment vertical="center"/>
    </xf>
    <xf numFmtId="0" fontId="103" fillId="48" borderId="32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" fillId="43" borderId="27" applyNumberFormat="0" applyFon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4" applyNumberFormat="0" applyFill="0" applyAlignment="0" applyProtection="0">
      <alignment vertical="center"/>
    </xf>
    <xf numFmtId="0" fontId="107" fillId="64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107" fillId="44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107" fillId="45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107" fillId="65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107" fillId="61" borderId="0" applyNumberFormat="0" applyBorder="0" applyAlignment="0" applyProtection="0">
      <alignment vertical="center"/>
    </xf>
    <xf numFmtId="0" fontId="107" fillId="4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107" fillId="40" borderId="0" applyNumberFormat="0" applyBorder="0" applyAlignment="0" applyProtection="0">
      <alignment vertical="center"/>
    </xf>
    <xf numFmtId="0" fontId="107" fillId="47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107" fillId="62" borderId="0" applyNumberFormat="0" applyBorder="0" applyAlignment="0" applyProtection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3" borderId="27" applyNumberFormat="0" applyFon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2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>
      <alignment vertical="center"/>
    </xf>
    <xf numFmtId="0" fontId="49" fillId="0" borderId="0"/>
    <xf numFmtId="0" fontId="49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8" borderId="1" applyNumberFormat="0" applyAlignment="0" applyProtection="0">
      <alignment vertical="center"/>
    </xf>
    <xf numFmtId="0" fontId="38" fillId="8" borderId="1" applyNumberFormat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3" fillId="43" borderId="2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36" fillId="24" borderId="2" applyNumberFormat="0" applyAlignment="0" applyProtection="0">
      <alignment vertical="center"/>
    </xf>
    <xf numFmtId="0" fontId="36" fillId="24" borderId="2" applyNumberFormat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" fillId="43" borderId="27" applyNumberFormat="0" applyFon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3" borderId="27" applyNumberFormat="0" applyFon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2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" fillId="43" borderId="27" applyNumberFormat="0" applyFont="0" applyAlignment="0" applyProtection="0">
      <alignment vertical="center"/>
    </xf>
    <xf numFmtId="0" fontId="91" fillId="0" borderId="0"/>
    <xf numFmtId="0" fontId="2" fillId="50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91" fillId="0" borderId="0"/>
    <xf numFmtId="0" fontId="2" fillId="5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91" fillId="0" borderId="0"/>
    <xf numFmtId="0" fontId="91" fillId="0" borderId="0"/>
    <xf numFmtId="0" fontId="2" fillId="52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91" fillId="0" borderId="0"/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91" fillId="0" borderId="0"/>
    <xf numFmtId="0" fontId="2" fillId="54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" fillId="43" borderId="27" applyNumberFormat="0" applyFont="0" applyAlignment="0" applyProtection="0">
      <alignment vertical="center"/>
    </xf>
    <xf numFmtId="0" fontId="91" fillId="0" borderId="0"/>
    <xf numFmtId="0" fontId="2" fillId="50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91" fillId="0" borderId="0"/>
    <xf numFmtId="0" fontId="2" fillId="5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91" fillId="0" borderId="0"/>
    <xf numFmtId="0" fontId="91" fillId="0" borderId="0"/>
    <xf numFmtId="0" fontId="2" fillId="52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91" fillId="0" borderId="0"/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08" fillId="0" borderId="0">
      <alignment vertical="center"/>
    </xf>
    <xf numFmtId="0" fontId="2" fillId="43" borderId="2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8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108" fillId="0" borderId="0">
      <alignment vertical="center"/>
    </xf>
    <xf numFmtId="43" fontId="108" fillId="0" borderId="0" applyFont="0" applyFill="0" applyBorder="0" applyAlignment="0" applyProtection="0"/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2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4" fillId="0" borderId="0">
      <alignment vertical="center"/>
    </xf>
    <xf numFmtId="0" fontId="109" fillId="0" borderId="0">
      <alignment vertical="center"/>
    </xf>
    <xf numFmtId="0" fontId="109" fillId="50" borderId="0" applyNumberFormat="0" applyBorder="0" applyAlignment="0" applyProtection="0">
      <alignment vertical="center"/>
    </xf>
    <xf numFmtId="0" fontId="109" fillId="51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3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7" borderId="0" applyNumberFormat="0" applyBorder="0" applyAlignment="0" applyProtection="0">
      <alignment vertical="center"/>
    </xf>
    <xf numFmtId="0" fontId="109" fillId="56" borderId="0" applyNumberFormat="0" applyBorder="0" applyAlignment="0" applyProtection="0">
      <alignment vertical="center"/>
    </xf>
    <xf numFmtId="0" fontId="109" fillId="57" borderId="0" applyNumberFormat="0" applyBorder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109" fillId="58" borderId="0" applyNumberFormat="0" applyBorder="0" applyAlignment="0" applyProtection="0">
      <alignment vertical="center"/>
    </xf>
    <xf numFmtId="0" fontId="124" fillId="59" borderId="0" applyNumberFormat="0" applyBorder="0" applyAlignment="0" applyProtection="0">
      <alignment vertical="center"/>
    </xf>
    <xf numFmtId="0" fontId="124" fillId="39" borderId="0" applyNumberFormat="0" applyBorder="0" applyAlignment="0" applyProtection="0">
      <alignment vertical="center"/>
    </xf>
    <xf numFmtId="0" fontId="124" fillId="60" borderId="0" applyNumberFormat="0" applyBorder="0" applyAlignment="0" applyProtection="0">
      <alignment vertical="center"/>
    </xf>
    <xf numFmtId="0" fontId="124" fillId="61" borderId="0" applyNumberFormat="0" applyBorder="0" applyAlignment="0" applyProtection="0">
      <alignment vertical="center"/>
    </xf>
    <xf numFmtId="0" fontId="124" fillId="40" borderId="0" applyNumberFormat="0" applyBorder="0" applyAlignment="0" applyProtection="0">
      <alignment vertical="center"/>
    </xf>
    <xf numFmtId="0" fontId="124" fillId="62" borderId="0" applyNumberFormat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0" fontId="115" fillId="41" borderId="0" applyNumberFormat="0" applyBorder="0" applyAlignment="0" applyProtection="0">
      <alignment vertical="center"/>
    </xf>
    <xf numFmtId="0" fontId="123" fillId="0" borderId="24" applyNumberFormat="0" applyFill="0" applyAlignment="0" applyProtection="0">
      <alignment vertical="center"/>
    </xf>
    <xf numFmtId="0" fontId="113" fillId="42" borderId="0" applyNumberFormat="0" applyBorder="0" applyAlignment="0" applyProtection="0">
      <alignment vertical="center"/>
    </xf>
    <xf numFmtId="0" fontId="118" fillId="63" borderId="25" applyNumberFormat="0" applyAlignment="0" applyProtection="0">
      <alignment vertical="center"/>
    </xf>
    <xf numFmtId="0" fontId="119" fillId="0" borderId="26" applyNumberFormat="0" applyFill="0" applyAlignment="0" applyProtection="0">
      <alignment vertical="center"/>
    </xf>
    <xf numFmtId="0" fontId="109" fillId="43" borderId="27" applyNumberFormat="0" applyFon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4" fillId="64" borderId="0" applyNumberFormat="0" applyBorder="0" applyAlignment="0" applyProtection="0">
      <alignment vertical="center"/>
    </xf>
    <xf numFmtId="0" fontId="124" fillId="44" borderId="0" applyNumberFormat="0" applyBorder="0" applyAlignment="0" applyProtection="0">
      <alignment vertical="center"/>
    </xf>
    <xf numFmtId="0" fontId="124" fillId="45" borderId="0" applyNumberFormat="0" applyBorder="0" applyAlignment="0" applyProtection="0">
      <alignment vertical="center"/>
    </xf>
    <xf numFmtId="0" fontId="124" fillId="65" borderId="0" applyNumberFormat="0" applyBorder="0" applyAlignment="0" applyProtection="0">
      <alignment vertical="center"/>
    </xf>
    <xf numFmtId="0" fontId="124" fillId="46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09" fillId="0" borderId="0">
      <alignment vertical="center"/>
    </xf>
    <xf numFmtId="0" fontId="110" fillId="0" borderId="28" applyNumberFormat="0" applyFill="0" applyAlignment="0" applyProtection="0">
      <alignment vertical="center"/>
    </xf>
    <xf numFmtId="0" fontId="111" fillId="0" borderId="29" applyNumberFormat="0" applyFill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6" fillId="66" borderId="25" applyNumberFormat="0" applyAlignment="0" applyProtection="0">
      <alignment vertical="center"/>
    </xf>
    <xf numFmtId="0" fontId="117" fillId="63" borderId="31" applyNumberFormat="0" applyAlignment="0" applyProtection="0">
      <alignment vertical="center"/>
    </xf>
    <xf numFmtId="0" fontId="120" fillId="48" borderId="32" applyNumberFormat="0" applyAlignment="0" applyProtection="0">
      <alignment vertical="center"/>
    </xf>
    <xf numFmtId="0" fontId="114" fillId="49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89" fillId="0" borderId="0"/>
    <xf numFmtId="0" fontId="89" fillId="0" borderId="0"/>
    <xf numFmtId="0" fontId="1" fillId="43" borderId="27" applyNumberFormat="0" applyFon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3" borderId="27" applyNumberFormat="0" applyFon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3" borderId="27" applyNumberFormat="0" applyFon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3" borderId="27" applyNumberFormat="0" applyFon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3" borderId="27" applyNumberFormat="0" applyFon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43" borderId="27" applyNumberFormat="0" applyFon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43" borderId="27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5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2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9" fillId="0" borderId="0"/>
  </cellStyleXfs>
  <cellXfs count="130">
    <xf numFmtId="0" fontId="0" fillId="0" borderId="0" xfId="0" applyAlignment="1">
      <alignment vertical="center"/>
    </xf>
    <xf numFmtId="0" fontId="8" fillId="26" borderId="13" xfId="1909" applyFont="1" applyFill="1" applyBorder="1" applyAlignment="1">
      <alignment horizontal="left" vertical="center"/>
    </xf>
    <xf numFmtId="0" fontId="8" fillId="26" borderId="1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8" fillId="27" borderId="13" xfId="0" applyFont="1" applyFill="1" applyBorder="1" applyAlignment="1">
      <alignment horizontal="center" vertical="center"/>
    </xf>
    <xf numFmtId="0" fontId="8" fillId="28" borderId="13" xfId="0" applyFont="1" applyFill="1" applyBorder="1" applyAlignment="1">
      <alignment horizontal="center" vertical="center"/>
    </xf>
    <xf numFmtId="0" fontId="8" fillId="29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8" fillId="28" borderId="14" xfId="0" applyFont="1" applyFill="1" applyBorder="1" applyAlignment="1">
      <alignment horizontal="center" vertical="center"/>
    </xf>
    <xf numFmtId="0" fontId="8" fillId="28" borderId="15" xfId="0" applyFont="1" applyFill="1" applyBorder="1" applyAlignment="1">
      <alignment horizontal="center" vertical="center"/>
    </xf>
    <xf numFmtId="0" fontId="8" fillId="30" borderId="16" xfId="0" applyFont="1" applyFill="1" applyBorder="1" applyAlignment="1">
      <alignment horizontal="center" vertical="center"/>
    </xf>
    <xf numFmtId="0" fontId="8" fillId="30" borderId="17" xfId="0" applyFont="1" applyFill="1" applyBorder="1" applyAlignment="1">
      <alignment horizontal="center" vertical="center"/>
    </xf>
    <xf numFmtId="0" fontId="8" fillId="27" borderId="18" xfId="0" applyFont="1" applyFill="1" applyBorder="1" applyAlignment="1">
      <alignment horizontal="left" vertical="center"/>
    </xf>
    <xf numFmtId="0" fontId="8" fillId="27" borderId="13" xfId="0" applyFont="1" applyFill="1" applyBorder="1" applyAlignment="1">
      <alignment horizontal="left" vertical="center"/>
    </xf>
    <xf numFmtId="0" fontId="8" fillId="27" borderId="19" xfId="1909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13" xfId="0" applyFont="1" applyBorder="1" applyAlignment="1">
      <alignment vertical="center"/>
    </xf>
    <xf numFmtId="10" fontId="7" fillId="0" borderId="0" xfId="0" applyNumberFormat="1" applyFont="1" applyFill="1" applyAlignment="1">
      <alignment horizontal="right" vertical="center"/>
    </xf>
    <xf numFmtId="0" fontId="8" fillId="27" borderId="21" xfId="0" applyFont="1" applyFill="1" applyBorder="1" applyAlignment="1">
      <alignment horizontal="center" vertical="center" wrapText="1"/>
    </xf>
    <xf numFmtId="0" fontId="0" fillId="27" borderId="21" xfId="0" applyFill="1" applyBorder="1" applyAlignment="1">
      <alignment horizontal="center" vertical="center" wrapText="1"/>
    </xf>
    <xf numFmtId="0" fontId="0" fillId="27" borderId="23" xfId="0" applyFill="1" applyBorder="1" applyAlignment="1">
      <alignment horizontal="center" vertical="center" wrapText="1"/>
    </xf>
    <xf numFmtId="0" fontId="8" fillId="26" borderId="13" xfId="0" applyFont="1" applyFill="1" applyBorder="1" applyAlignment="1">
      <alignment horizontal="right" vertical="center"/>
    </xf>
    <xf numFmtId="0" fontId="8" fillId="28" borderId="15" xfId="0" applyFont="1" applyFill="1" applyBorder="1" applyAlignment="1">
      <alignment horizontal="right" vertical="center"/>
    </xf>
    <xf numFmtId="0" fontId="8" fillId="30" borderId="17" xfId="0" applyFont="1" applyFill="1" applyBorder="1" applyAlignment="1">
      <alignment horizontal="right" vertical="center"/>
    </xf>
    <xf numFmtId="177" fontId="8" fillId="30" borderId="17" xfId="0" applyNumberFormat="1" applyFont="1" applyFill="1" applyBorder="1" applyAlignment="1">
      <alignment horizontal="right" vertical="center"/>
    </xf>
    <xf numFmtId="177" fontId="8" fillId="27" borderId="1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28" borderId="15" xfId="0" applyFont="1" applyFill="1" applyBorder="1" applyAlignment="1">
      <alignment horizontal="center" vertical="center"/>
    </xf>
    <xf numFmtId="0" fontId="8" fillId="28" borderId="14" xfId="0" applyFont="1" applyFill="1" applyBorder="1" applyAlignment="1">
      <alignment horizontal="center" vertical="center"/>
    </xf>
    <xf numFmtId="0" fontId="8" fillId="26" borderId="13" xfId="1909" applyFont="1" applyFill="1" applyBorder="1" applyAlignment="1">
      <alignment horizontal="left" vertical="center"/>
    </xf>
    <xf numFmtId="0" fontId="8" fillId="26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8" fillId="27" borderId="13" xfId="0" applyFont="1" applyFill="1" applyBorder="1" applyAlignment="1">
      <alignment horizontal="center" vertical="center"/>
    </xf>
    <xf numFmtId="0" fontId="8" fillId="28" borderId="13" xfId="0" applyFont="1" applyFill="1" applyBorder="1" applyAlignment="1">
      <alignment horizontal="center" vertical="center"/>
    </xf>
    <xf numFmtId="10" fontId="7" fillId="0" borderId="0" xfId="0" applyNumberFormat="1" applyFont="1" applyFill="1" applyAlignment="1">
      <alignment horizontal="right" vertical="center"/>
    </xf>
    <xf numFmtId="0" fontId="8" fillId="29" borderId="13" xfId="0" applyFont="1" applyFill="1" applyBorder="1" applyAlignment="1">
      <alignment horizontal="center" vertical="center"/>
    </xf>
    <xf numFmtId="0" fontId="8" fillId="27" borderId="13" xfId="0" applyFont="1" applyFill="1" applyBorder="1" applyAlignment="1">
      <alignment horizontal="left" vertical="center"/>
    </xf>
    <xf numFmtId="0" fontId="8" fillId="27" borderId="18" xfId="0" applyFont="1" applyFill="1" applyBorder="1" applyAlignment="1">
      <alignment horizontal="left" vertical="center"/>
    </xf>
    <xf numFmtId="0" fontId="8" fillId="30" borderId="16" xfId="0" applyFont="1" applyFill="1" applyBorder="1" applyAlignment="1">
      <alignment horizontal="center" vertical="center"/>
    </xf>
    <xf numFmtId="0" fontId="8" fillId="30" borderId="17" xfId="0" applyFont="1" applyFill="1" applyBorder="1" applyAlignment="1">
      <alignment horizontal="center" vertical="center"/>
    </xf>
    <xf numFmtId="0" fontId="8" fillId="27" borderId="19" xfId="1909" applyFont="1" applyFill="1" applyBorder="1" applyAlignment="1">
      <alignment horizontal="left" vertical="center"/>
    </xf>
    <xf numFmtId="0" fontId="8" fillId="28" borderId="15" xfId="0" applyFont="1" applyFill="1" applyBorder="1" applyAlignment="1">
      <alignment horizontal="right" vertical="center"/>
    </xf>
    <xf numFmtId="0" fontId="8" fillId="26" borderId="13" xfId="0" applyFont="1" applyFill="1" applyBorder="1" applyAlignment="1">
      <alignment horizontal="right" vertical="center"/>
    </xf>
    <xf numFmtId="0" fontId="8" fillId="30" borderId="17" xfId="0" applyFont="1" applyFill="1" applyBorder="1" applyAlignment="1">
      <alignment horizontal="right" vertical="center"/>
    </xf>
    <xf numFmtId="177" fontId="8" fillId="27" borderId="18" xfId="0" applyNumberFormat="1" applyFont="1" applyFill="1" applyBorder="1" applyAlignment="1">
      <alignment horizontal="right" vertical="center"/>
    </xf>
    <xf numFmtId="0" fontId="8" fillId="27" borderId="21" xfId="0" applyFont="1" applyFill="1" applyBorder="1" applyAlignment="1">
      <alignment horizontal="center" vertical="center" wrapText="1"/>
    </xf>
    <xf numFmtId="0" fontId="0" fillId="27" borderId="21" xfId="0" applyFill="1" applyBorder="1" applyAlignment="1">
      <alignment horizontal="center" vertical="center" wrapText="1"/>
    </xf>
    <xf numFmtId="0" fontId="0" fillId="27" borderId="23" xfId="0" applyFill="1" applyBorder="1" applyAlignment="1">
      <alignment horizontal="center" vertical="center" wrapText="1"/>
    </xf>
    <xf numFmtId="177" fontId="8" fillId="30" borderId="17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28" borderId="15" xfId="0" applyFont="1" applyFill="1" applyBorder="1" applyAlignment="1">
      <alignment horizontal="center" vertical="center"/>
    </xf>
    <xf numFmtId="0" fontId="8" fillId="28" borderId="14" xfId="0" applyFont="1" applyFill="1" applyBorder="1" applyAlignment="1">
      <alignment horizontal="center" vertical="center"/>
    </xf>
    <xf numFmtId="0" fontId="8" fillId="26" borderId="13" xfId="1909" applyFont="1" applyFill="1" applyBorder="1" applyAlignment="1">
      <alignment horizontal="left" vertical="center"/>
    </xf>
    <xf numFmtId="0" fontId="8" fillId="26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8" fillId="27" borderId="13" xfId="0" applyFont="1" applyFill="1" applyBorder="1" applyAlignment="1">
      <alignment horizontal="center" vertical="center"/>
    </xf>
    <xf numFmtId="0" fontId="8" fillId="28" borderId="13" xfId="0" applyFont="1" applyFill="1" applyBorder="1" applyAlignment="1">
      <alignment horizontal="center" vertical="center"/>
    </xf>
    <xf numFmtId="10" fontId="7" fillId="0" borderId="0" xfId="0" applyNumberFormat="1" applyFont="1" applyFill="1" applyAlignment="1">
      <alignment horizontal="right" vertical="center"/>
    </xf>
    <xf numFmtId="0" fontId="8" fillId="29" borderId="13" xfId="0" applyFont="1" applyFill="1" applyBorder="1" applyAlignment="1">
      <alignment horizontal="center" vertical="center"/>
    </xf>
    <xf numFmtId="0" fontId="8" fillId="27" borderId="13" xfId="0" applyFont="1" applyFill="1" applyBorder="1" applyAlignment="1">
      <alignment horizontal="left" vertical="center"/>
    </xf>
    <xf numFmtId="0" fontId="8" fillId="27" borderId="18" xfId="0" applyFont="1" applyFill="1" applyBorder="1" applyAlignment="1">
      <alignment horizontal="left" vertical="center"/>
    </xf>
    <xf numFmtId="0" fontId="8" fillId="30" borderId="16" xfId="0" applyFont="1" applyFill="1" applyBorder="1" applyAlignment="1">
      <alignment horizontal="center" vertical="center"/>
    </xf>
    <xf numFmtId="0" fontId="8" fillId="30" borderId="17" xfId="0" applyFont="1" applyFill="1" applyBorder="1" applyAlignment="1">
      <alignment horizontal="center" vertical="center"/>
    </xf>
    <xf numFmtId="0" fontId="8" fillId="27" borderId="19" xfId="1909" applyFont="1" applyFill="1" applyBorder="1" applyAlignment="1">
      <alignment horizontal="left" vertical="center"/>
    </xf>
    <xf numFmtId="0" fontId="8" fillId="28" borderId="15" xfId="0" applyFont="1" applyFill="1" applyBorder="1" applyAlignment="1">
      <alignment horizontal="right" vertical="center"/>
    </xf>
    <xf numFmtId="0" fontId="8" fillId="26" borderId="13" xfId="0" applyFont="1" applyFill="1" applyBorder="1" applyAlignment="1">
      <alignment horizontal="right" vertical="center"/>
    </xf>
    <xf numFmtId="0" fontId="8" fillId="30" borderId="17" xfId="0" applyFont="1" applyFill="1" applyBorder="1" applyAlignment="1">
      <alignment horizontal="right" vertical="center"/>
    </xf>
    <xf numFmtId="177" fontId="8" fillId="27" borderId="18" xfId="0" applyNumberFormat="1" applyFont="1" applyFill="1" applyBorder="1" applyAlignment="1">
      <alignment horizontal="right" vertical="center"/>
    </xf>
    <xf numFmtId="0" fontId="8" fillId="27" borderId="21" xfId="0" applyFont="1" applyFill="1" applyBorder="1" applyAlignment="1">
      <alignment horizontal="center" vertical="center" wrapText="1"/>
    </xf>
    <xf numFmtId="0" fontId="0" fillId="27" borderId="21" xfId="0" applyFill="1" applyBorder="1" applyAlignment="1">
      <alignment horizontal="center" vertical="center" wrapText="1"/>
    </xf>
    <xf numFmtId="0" fontId="0" fillId="27" borderId="23" xfId="0" applyFill="1" applyBorder="1" applyAlignment="1">
      <alignment horizontal="center" vertical="center" wrapText="1"/>
    </xf>
    <xf numFmtId="177" fontId="8" fillId="30" borderId="17" xfId="0" applyNumberFormat="1" applyFont="1" applyFill="1" applyBorder="1" applyAlignment="1">
      <alignment horizontal="right" vertical="center"/>
    </xf>
    <xf numFmtId="177" fontId="8" fillId="26" borderId="13" xfId="0" applyNumberFormat="1" applyFont="1" applyFill="1" applyBorder="1" applyAlignment="1">
      <alignment horizontal="right" vertical="center"/>
    </xf>
    <xf numFmtId="177" fontId="8" fillId="28" borderId="15" xfId="0" applyNumberFormat="1" applyFont="1" applyFill="1" applyBorder="1" applyAlignment="1">
      <alignment horizontal="right" vertical="center"/>
    </xf>
    <xf numFmtId="3" fontId="8" fillId="30" borderId="17" xfId="0" applyNumberFormat="1" applyFont="1" applyFill="1" applyBorder="1" applyAlignment="1">
      <alignment horizontal="right" vertical="center"/>
    </xf>
    <xf numFmtId="3" fontId="8" fillId="26" borderId="13" xfId="0" applyNumberFormat="1" applyFont="1" applyFill="1" applyBorder="1" applyAlignment="1">
      <alignment horizontal="right" vertical="center"/>
    </xf>
    <xf numFmtId="177" fontId="59" fillId="0" borderId="0" xfId="0" applyNumberFormat="1" applyFont="1" applyFill="1" applyAlignment="1">
      <alignment vertical="center"/>
    </xf>
    <xf numFmtId="178" fontId="8" fillId="26" borderId="13" xfId="0" applyNumberFormat="1" applyFont="1" applyFill="1" applyBorder="1" applyAlignment="1">
      <alignment horizontal="right" vertical="center"/>
    </xf>
    <xf numFmtId="178" fontId="8" fillId="28" borderId="15" xfId="0" applyNumberFormat="1" applyFont="1" applyFill="1" applyBorder="1" applyAlignment="1">
      <alignment horizontal="right" vertical="center"/>
    </xf>
    <xf numFmtId="178" fontId="8" fillId="30" borderId="17" xfId="0" applyNumberFormat="1" applyFont="1" applyFill="1" applyBorder="1" applyAlignment="1">
      <alignment horizontal="right" vertical="center"/>
    </xf>
    <xf numFmtId="178" fontId="8" fillId="27" borderId="18" xfId="0" applyNumberFormat="1" applyFont="1" applyFill="1" applyBorder="1" applyAlignment="1">
      <alignment horizontal="right" vertical="center"/>
    </xf>
    <xf numFmtId="11" fontId="59" fillId="0" borderId="0" xfId="0" applyNumberFormat="1" applyFont="1" applyFill="1" applyAlignment="1">
      <alignment vertical="center"/>
    </xf>
    <xf numFmtId="3" fontId="59" fillId="0" borderId="0" xfId="0" applyNumberFormat="1" applyFont="1" applyFill="1" applyAlignment="1">
      <alignment vertical="center"/>
    </xf>
    <xf numFmtId="179" fontId="127" fillId="26" borderId="13" xfId="0" applyNumberFormat="1" applyFont="1" applyFill="1" applyBorder="1" applyAlignment="1">
      <alignment horizontal="right" vertical="center"/>
    </xf>
    <xf numFmtId="179" fontId="127" fillId="28" borderId="15" xfId="0" applyNumberFormat="1" applyFont="1" applyFill="1" applyBorder="1" applyAlignment="1">
      <alignment horizontal="right" vertical="center"/>
    </xf>
    <xf numFmtId="177" fontId="8" fillId="28" borderId="13" xfId="0" applyNumberFormat="1" applyFont="1" applyFill="1" applyBorder="1" applyAlignment="1">
      <alignment horizontal="right" vertical="center"/>
    </xf>
    <xf numFmtId="0" fontId="8" fillId="30" borderId="13" xfId="0" applyFont="1" applyFill="1" applyBorder="1" applyAlignment="1">
      <alignment horizontal="center" vertical="center"/>
    </xf>
    <xf numFmtId="3" fontId="8" fillId="30" borderId="13" xfId="0" applyNumberFormat="1" applyFont="1" applyFill="1" applyBorder="1" applyAlignment="1">
      <alignment horizontal="right" vertical="center"/>
    </xf>
    <xf numFmtId="0" fontId="8" fillId="27" borderId="13" xfId="0" applyFont="1" applyFill="1" applyBorder="1" applyAlignment="1">
      <alignment horizontal="center" vertical="center" wrapText="1"/>
    </xf>
    <xf numFmtId="177" fontId="8" fillId="27" borderId="13" xfId="0" applyNumberFormat="1" applyFont="1" applyFill="1" applyBorder="1" applyAlignment="1">
      <alignment horizontal="right" vertical="center"/>
    </xf>
    <xf numFmtId="0" fontId="0" fillId="27" borderId="13" xfId="0" applyFill="1" applyBorder="1" applyAlignment="1">
      <alignment horizontal="center" vertical="center" wrapText="1"/>
    </xf>
    <xf numFmtId="0" fontId="8" fillId="27" borderId="13" xfId="1909" applyFont="1" applyFill="1" applyBorder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8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26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0" xfId="1908" applyFont="1" applyFill="1" applyAlignment="1">
      <alignment horizontal="center" vertical="top"/>
    </xf>
    <xf numFmtId="0" fontId="12" fillId="0" borderId="0" xfId="1908" applyFont="1" applyFill="1" applyBorder="1" applyAlignment="1">
      <alignment horizontal="center" vertical="top"/>
    </xf>
    <xf numFmtId="0" fontId="8" fillId="31" borderId="13" xfId="0" applyFont="1" applyFill="1" applyBorder="1" applyAlignment="1">
      <alignment horizontal="center" vertical="center"/>
    </xf>
    <xf numFmtId="0" fontId="8" fillId="26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8" fillId="32" borderId="1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4" borderId="13" xfId="0" applyFont="1" applyFill="1" applyBorder="1" applyAlignment="1">
      <alignment horizontal="center" vertical="center"/>
    </xf>
    <xf numFmtId="0" fontId="8" fillId="35" borderId="13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vertical="center"/>
    </xf>
    <xf numFmtId="0" fontId="8" fillId="28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5" fillId="26" borderId="20" xfId="0" applyFont="1" applyFill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26" fillId="0" borderId="22" xfId="0" applyFont="1" applyBorder="1" applyAlignment="1">
      <alignment horizontal="center" vertical="center" wrapText="1"/>
    </xf>
    <xf numFmtId="0" fontId="8" fillId="26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5629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1 2" xfId="10"/>
    <cellStyle name="20% - Accent2" xfId="11"/>
    <cellStyle name="20% - Accent2 2" xfId="12"/>
    <cellStyle name="20% - Accent3" xfId="13"/>
    <cellStyle name="20% - Accent3 2" xfId="14"/>
    <cellStyle name="20% - Accent4" xfId="15"/>
    <cellStyle name="20% - Accent4 2" xfId="16"/>
    <cellStyle name="20% - Accent5" xfId="17"/>
    <cellStyle name="20% - Accent5 2" xfId="18"/>
    <cellStyle name="20% - Accent6" xfId="19"/>
    <cellStyle name="20% - Accent6 2" xfId="20"/>
    <cellStyle name="20% - 輔色1" xfId="21" builtinId="30" customBuiltin="1"/>
    <cellStyle name="20% - 輔色1 10" xfId="22"/>
    <cellStyle name="20% - 輔色1 10 2" xfId="3611"/>
    <cellStyle name="20% - 輔色1 11" xfId="23"/>
    <cellStyle name="20% - 輔色1 11 2" xfId="3612"/>
    <cellStyle name="20% - 輔色1 12" xfId="24"/>
    <cellStyle name="20% - 輔色1 12 2" xfId="3613"/>
    <cellStyle name="20% - 輔色1 13" xfId="25"/>
    <cellStyle name="20% - 輔色1 13 2" xfId="3614"/>
    <cellStyle name="20% - 輔色1 14" xfId="26"/>
    <cellStyle name="20% - 輔色1 14 2" xfId="3615"/>
    <cellStyle name="20% - 輔色1 15" xfId="27"/>
    <cellStyle name="20% - 輔色1 15 2" xfId="3616"/>
    <cellStyle name="20% - 輔色1 16" xfId="28"/>
    <cellStyle name="20% - 輔色1 16 2" xfId="3617"/>
    <cellStyle name="20% - 輔色1 17" xfId="29"/>
    <cellStyle name="20% - 輔色1 17 2" xfId="3618"/>
    <cellStyle name="20% - 輔色1 18" xfId="30"/>
    <cellStyle name="20% - 輔色1 18 2" xfId="3619"/>
    <cellStyle name="20% - 輔色1 19" xfId="31"/>
    <cellStyle name="20% - 輔色1 19 2" xfId="3620"/>
    <cellStyle name="20% - 輔色1 2" xfId="32"/>
    <cellStyle name="20% - 輔色1 2 2" xfId="3621"/>
    <cellStyle name="20% - 輔色1 20" xfId="33"/>
    <cellStyle name="20% - 輔色1 20 2" xfId="3622"/>
    <cellStyle name="20% - 輔色1 21" xfId="34"/>
    <cellStyle name="20% - 輔色1 21 2" xfId="3623"/>
    <cellStyle name="20% - 輔色1 22" xfId="35"/>
    <cellStyle name="20% - 輔色1 22 2" xfId="3624"/>
    <cellStyle name="20% - 輔色1 23" xfId="36"/>
    <cellStyle name="20% - 輔色1 23 2" xfId="3625"/>
    <cellStyle name="20% - 輔色1 24" xfId="37"/>
    <cellStyle name="20% - 輔色1 24 2" xfId="3626"/>
    <cellStyle name="20% - 輔色1 25" xfId="38"/>
    <cellStyle name="20% - 輔色1 25 2" xfId="3627"/>
    <cellStyle name="20% - 輔色1 26" xfId="39"/>
    <cellStyle name="20% - 輔色1 26 2" xfId="3628"/>
    <cellStyle name="20% - 輔色1 27" xfId="40"/>
    <cellStyle name="20% - 輔色1 28" xfId="41"/>
    <cellStyle name="20% - 輔色1 29" xfId="42"/>
    <cellStyle name="20% - 輔色1 3" xfId="43"/>
    <cellStyle name="20% - 輔色1 3 2" xfId="3629"/>
    <cellStyle name="20% - 輔色1 30" xfId="44"/>
    <cellStyle name="20% - 輔色1 31" xfId="45"/>
    <cellStyle name="20% - 輔色1 32" xfId="46"/>
    <cellStyle name="20% - 輔色1 33" xfId="47"/>
    <cellStyle name="20% - 輔色1 34" xfId="48"/>
    <cellStyle name="20% - 輔色1 35" xfId="49"/>
    <cellStyle name="20% - 輔色1 36" xfId="50"/>
    <cellStyle name="20% - 輔色1 37" xfId="51"/>
    <cellStyle name="20% - 輔色1 38" xfId="52"/>
    <cellStyle name="20% - 輔色1 39" xfId="53"/>
    <cellStyle name="20% - 輔色1 4" xfId="54"/>
    <cellStyle name="20% - 輔色1 4 2" xfId="3630"/>
    <cellStyle name="20% - 輔色1 40" xfId="55"/>
    <cellStyle name="20% - 輔色1 41" xfId="56"/>
    <cellStyle name="20% - 輔色1 42" xfId="57"/>
    <cellStyle name="20% - 輔色1 43" xfId="58"/>
    <cellStyle name="20% - 輔色1 44" xfId="59"/>
    <cellStyle name="20% - 輔色1 45" xfId="60"/>
    <cellStyle name="20% - 輔色1 46" xfId="61"/>
    <cellStyle name="20% - 輔色1 47" xfId="62"/>
    <cellStyle name="20% - 輔色1 48" xfId="63"/>
    <cellStyle name="20% - 輔色1 49" xfId="64"/>
    <cellStyle name="20% - 輔色1 5" xfId="65"/>
    <cellStyle name="20% - 輔色1 5 2" xfId="3631"/>
    <cellStyle name="20% - 輔色1 50" xfId="66"/>
    <cellStyle name="20% - 輔色1 51" xfId="67"/>
    <cellStyle name="20% - 輔色1 52" xfId="68"/>
    <cellStyle name="20% - 輔色1 53" xfId="69"/>
    <cellStyle name="20% - 輔色1 54" xfId="70"/>
    <cellStyle name="20% - 輔色1 55" xfId="71"/>
    <cellStyle name="20% - 輔色1 56" xfId="72"/>
    <cellStyle name="20% - 輔色1 57" xfId="73"/>
    <cellStyle name="20% - 輔色1 58" xfId="74"/>
    <cellStyle name="20% - 輔色1 59" xfId="75"/>
    <cellStyle name="20% - 輔色1 6" xfId="76"/>
    <cellStyle name="20% - 輔色1 6 2" xfId="3632"/>
    <cellStyle name="20% - 輔色1 60" xfId="77"/>
    <cellStyle name="20% - 輔色1 61" xfId="78"/>
    <cellStyle name="20% - 輔色1 61 2" xfId="4894"/>
    <cellStyle name="20% - 輔色1 62" xfId="79"/>
    <cellStyle name="20% - 輔色1 62 2" xfId="4895"/>
    <cellStyle name="20% - 輔色1 63" xfId="3302"/>
    <cellStyle name="20% - 輔色1 64" xfId="3303"/>
    <cellStyle name="20% - 輔色1 65" xfId="3610"/>
    <cellStyle name="20% - 輔色1 66" xfId="4764"/>
    <cellStyle name="20% - 輔色1 66 2" xfId="5212"/>
    <cellStyle name="20% - 輔色1 66 2 2" xfId="5541"/>
    <cellStyle name="20% - 輔色1 66 3" xfId="5504"/>
    <cellStyle name="20% - 輔色1 67" xfId="4872"/>
    <cellStyle name="20% - 輔色1 67 2" xfId="5230"/>
    <cellStyle name="20% - 輔色1 67 2 2" xfId="5559"/>
    <cellStyle name="20% - 輔色1 67 3" xfId="5522"/>
    <cellStyle name="20% - 輔色1 68" xfId="5301"/>
    <cellStyle name="20% - 輔色1 68 2" xfId="5578"/>
    <cellStyle name="20% - 輔色1 69" xfId="4893"/>
    <cellStyle name="20% - 輔色1 7" xfId="80"/>
    <cellStyle name="20% - 輔色1 7 2" xfId="3633"/>
    <cellStyle name="20% - 輔色1 70" xfId="5331"/>
    <cellStyle name="20% - 輔色1 70 2" xfId="5591"/>
    <cellStyle name="20% - 輔色1 71" xfId="5397"/>
    <cellStyle name="20% - 輔色1 71 2" xfId="5609"/>
    <cellStyle name="20% - 輔色1 72" xfId="5445"/>
    <cellStyle name="20% - 輔色1 73" xfId="3301"/>
    <cellStyle name="20% - 輔色1 8" xfId="81"/>
    <cellStyle name="20% - 輔色1 8 2" xfId="3634"/>
    <cellStyle name="20% - 輔色1 9" xfId="82"/>
    <cellStyle name="20% - 輔色1 9 2" xfId="3635"/>
    <cellStyle name="20% - 輔色2" xfId="83" builtinId="34" customBuiltin="1"/>
    <cellStyle name="20% - 輔色2 10" xfId="84"/>
    <cellStyle name="20% - 輔色2 10 2" xfId="3637"/>
    <cellStyle name="20% - 輔色2 11" xfId="85"/>
    <cellStyle name="20% - 輔色2 11 2" xfId="3638"/>
    <cellStyle name="20% - 輔色2 12" xfId="86"/>
    <cellStyle name="20% - 輔色2 12 2" xfId="3639"/>
    <cellStyle name="20% - 輔色2 13" xfId="87"/>
    <cellStyle name="20% - 輔色2 13 2" xfId="3640"/>
    <cellStyle name="20% - 輔色2 14" xfId="88"/>
    <cellStyle name="20% - 輔色2 14 2" xfId="3641"/>
    <cellStyle name="20% - 輔色2 15" xfId="89"/>
    <cellStyle name="20% - 輔色2 15 2" xfId="3642"/>
    <cellStyle name="20% - 輔色2 16" xfId="90"/>
    <cellStyle name="20% - 輔色2 16 2" xfId="3643"/>
    <cellStyle name="20% - 輔色2 17" xfId="91"/>
    <cellStyle name="20% - 輔色2 17 2" xfId="3644"/>
    <cellStyle name="20% - 輔色2 18" xfId="92"/>
    <cellStyle name="20% - 輔色2 18 2" xfId="3645"/>
    <cellStyle name="20% - 輔色2 19" xfId="93"/>
    <cellStyle name="20% - 輔色2 19 2" xfId="3646"/>
    <cellStyle name="20% - 輔色2 2" xfId="94"/>
    <cellStyle name="20% - 輔色2 2 2" xfId="3647"/>
    <cellStyle name="20% - 輔色2 20" xfId="95"/>
    <cellStyle name="20% - 輔色2 20 2" xfId="3648"/>
    <cellStyle name="20% - 輔色2 21" xfId="96"/>
    <cellStyle name="20% - 輔色2 21 2" xfId="3649"/>
    <cellStyle name="20% - 輔色2 22" xfId="97"/>
    <cellStyle name="20% - 輔色2 22 2" xfId="3650"/>
    <cellStyle name="20% - 輔色2 23" xfId="98"/>
    <cellStyle name="20% - 輔色2 23 2" xfId="3651"/>
    <cellStyle name="20% - 輔色2 24" xfId="99"/>
    <cellStyle name="20% - 輔色2 24 2" xfId="3652"/>
    <cellStyle name="20% - 輔色2 25" xfId="100"/>
    <cellStyle name="20% - 輔色2 25 2" xfId="3653"/>
    <cellStyle name="20% - 輔色2 26" xfId="101"/>
    <cellStyle name="20% - 輔色2 26 2" xfId="3654"/>
    <cellStyle name="20% - 輔色2 27" xfId="102"/>
    <cellStyle name="20% - 輔色2 28" xfId="103"/>
    <cellStyle name="20% - 輔色2 29" xfId="104"/>
    <cellStyle name="20% - 輔色2 3" xfId="105"/>
    <cellStyle name="20% - 輔色2 3 2" xfId="3655"/>
    <cellStyle name="20% - 輔色2 30" xfId="106"/>
    <cellStyle name="20% - 輔色2 31" xfId="107"/>
    <cellStyle name="20% - 輔色2 32" xfId="108"/>
    <cellStyle name="20% - 輔色2 33" xfId="109"/>
    <cellStyle name="20% - 輔色2 34" xfId="110"/>
    <cellStyle name="20% - 輔色2 35" xfId="111"/>
    <cellStyle name="20% - 輔色2 36" xfId="112"/>
    <cellStyle name="20% - 輔色2 37" xfId="113"/>
    <cellStyle name="20% - 輔色2 38" xfId="114"/>
    <cellStyle name="20% - 輔色2 39" xfId="115"/>
    <cellStyle name="20% - 輔色2 4" xfId="116"/>
    <cellStyle name="20% - 輔色2 4 2" xfId="3656"/>
    <cellStyle name="20% - 輔色2 40" xfId="117"/>
    <cellStyle name="20% - 輔色2 41" xfId="118"/>
    <cellStyle name="20% - 輔色2 42" xfId="119"/>
    <cellStyle name="20% - 輔色2 43" xfId="120"/>
    <cellStyle name="20% - 輔色2 44" xfId="121"/>
    <cellStyle name="20% - 輔色2 45" xfId="122"/>
    <cellStyle name="20% - 輔色2 46" xfId="123"/>
    <cellStyle name="20% - 輔色2 47" xfId="124"/>
    <cellStyle name="20% - 輔色2 48" xfId="125"/>
    <cellStyle name="20% - 輔色2 49" xfId="126"/>
    <cellStyle name="20% - 輔色2 5" xfId="127"/>
    <cellStyle name="20% - 輔色2 5 2" xfId="3657"/>
    <cellStyle name="20% - 輔色2 50" xfId="128"/>
    <cellStyle name="20% - 輔色2 51" xfId="129"/>
    <cellStyle name="20% - 輔色2 52" xfId="130"/>
    <cellStyle name="20% - 輔色2 53" xfId="131"/>
    <cellStyle name="20% - 輔色2 54" xfId="132"/>
    <cellStyle name="20% - 輔色2 55" xfId="133"/>
    <cellStyle name="20% - 輔色2 56" xfId="134"/>
    <cellStyle name="20% - 輔色2 57" xfId="135"/>
    <cellStyle name="20% - 輔色2 58" xfId="136"/>
    <cellStyle name="20% - 輔色2 59" xfId="137"/>
    <cellStyle name="20% - 輔色2 6" xfId="138"/>
    <cellStyle name="20% - 輔色2 6 2" xfId="3658"/>
    <cellStyle name="20% - 輔色2 60" xfId="139"/>
    <cellStyle name="20% - 輔色2 61" xfId="140"/>
    <cellStyle name="20% - 輔色2 61 2" xfId="4897"/>
    <cellStyle name="20% - 輔色2 62" xfId="141"/>
    <cellStyle name="20% - 輔色2 62 2" xfId="4898"/>
    <cellStyle name="20% - 輔色2 63" xfId="3305"/>
    <cellStyle name="20% - 輔色2 64" xfId="3306"/>
    <cellStyle name="20% - 輔色2 65" xfId="3636"/>
    <cellStyle name="20% - 輔色2 66" xfId="4768"/>
    <cellStyle name="20% - 輔色2 66 2" xfId="5214"/>
    <cellStyle name="20% - 輔色2 66 2 2" xfId="5543"/>
    <cellStyle name="20% - 輔色2 66 3" xfId="5506"/>
    <cellStyle name="20% - 輔色2 67" xfId="4875"/>
    <cellStyle name="20% - 輔色2 67 2" xfId="5233"/>
    <cellStyle name="20% - 輔色2 67 2 2" xfId="5562"/>
    <cellStyle name="20% - 輔色2 67 3" xfId="5525"/>
    <cellStyle name="20% - 輔色2 68" xfId="5304"/>
    <cellStyle name="20% - 輔色2 68 2" xfId="5580"/>
    <cellStyle name="20% - 輔色2 69" xfId="4896"/>
    <cellStyle name="20% - 輔色2 7" xfId="142"/>
    <cellStyle name="20% - 輔色2 7 2" xfId="3659"/>
    <cellStyle name="20% - 輔色2 70" xfId="5334"/>
    <cellStyle name="20% - 輔色2 70 2" xfId="5593"/>
    <cellStyle name="20% - 輔色2 71" xfId="5418"/>
    <cellStyle name="20% - 輔色2 71 2" xfId="5612"/>
    <cellStyle name="20% - 輔色2 72" xfId="5446"/>
    <cellStyle name="20% - 輔色2 73" xfId="3304"/>
    <cellStyle name="20% - 輔色2 8" xfId="143"/>
    <cellStyle name="20% - 輔色2 8 2" xfId="3660"/>
    <cellStyle name="20% - 輔色2 9" xfId="144"/>
    <cellStyle name="20% - 輔色2 9 2" xfId="3661"/>
    <cellStyle name="20% - 輔色3" xfId="145" builtinId="38" customBuiltin="1"/>
    <cellStyle name="20% - 輔色3 10" xfId="146"/>
    <cellStyle name="20% - 輔色3 10 2" xfId="3663"/>
    <cellStyle name="20% - 輔色3 11" xfId="147"/>
    <cellStyle name="20% - 輔色3 11 2" xfId="3664"/>
    <cellStyle name="20% - 輔色3 12" xfId="148"/>
    <cellStyle name="20% - 輔色3 12 2" xfId="3665"/>
    <cellStyle name="20% - 輔色3 13" xfId="149"/>
    <cellStyle name="20% - 輔色3 13 2" xfId="3666"/>
    <cellStyle name="20% - 輔色3 14" xfId="150"/>
    <cellStyle name="20% - 輔色3 14 2" xfId="3667"/>
    <cellStyle name="20% - 輔色3 15" xfId="151"/>
    <cellStyle name="20% - 輔色3 15 2" xfId="3668"/>
    <cellStyle name="20% - 輔色3 16" xfId="152"/>
    <cellStyle name="20% - 輔色3 16 2" xfId="3669"/>
    <cellStyle name="20% - 輔色3 17" xfId="153"/>
    <cellStyle name="20% - 輔色3 17 2" xfId="3670"/>
    <cellStyle name="20% - 輔色3 18" xfId="154"/>
    <cellStyle name="20% - 輔色3 18 2" xfId="3671"/>
    <cellStyle name="20% - 輔色3 19" xfId="155"/>
    <cellStyle name="20% - 輔色3 19 2" xfId="3672"/>
    <cellStyle name="20% - 輔色3 2" xfId="156"/>
    <cellStyle name="20% - 輔色3 2 2" xfId="3673"/>
    <cellStyle name="20% - 輔色3 20" xfId="157"/>
    <cellStyle name="20% - 輔色3 20 2" xfId="3674"/>
    <cellStyle name="20% - 輔色3 21" xfId="158"/>
    <cellStyle name="20% - 輔色3 21 2" xfId="3675"/>
    <cellStyle name="20% - 輔色3 22" xfId="159"/>
    <cellStyle name="20% - 輔色3 22 2" xfId="3676"/>
    <cellStyle name="20% - 輔色3 23" xfId="160"/>
    <cellStyle name="20% - 輔色3 23 2" xfId="3677"/>
    <cellStyle name="20% - 輔色3 24" xfId="161"/>
    <cellStyle name="20% - 輔色3 24 2" xfId="3678"/>
    <cellStyle name="20% - 輔色3 25" xfId="162"/>
    <cellStyle name="20% - 輔色3 25 2" xfId="3679"/>
    <cellStyle name="20% - 輔色3 26" xfId="163"/>
    <cellStyle name="20% - 輔色3 26 2" xfId="3680"/>
    <cellStyle name="20% - 輔色3 27" xfId="164"/>
    <cellStyle name="20% - 輔色3 28" xfId="165"/>
    <cellStyle name="20% - 輔色3 29" xfId="166"/>
    <cellStyle name="20% - 輔色3 3" xfId="167"/>
    <cellStyle name="20% - 輔色3 3 2" xfId="3681"/>
    <cellStyle name="20% - 輔色3 30" xfId="168"/>
    <cellStyle name="20% - 輔色3 31" xfId="169"/>
    <cellStyle name="20% - 輔色3 32" xfId="170"/>
    <cellStyle name="20% - 輔色3 33" xfId="171"/>
    <cellStyle name="20% - 輔色3 34" xfId="172"/>
    <cellStyle name="20% - 輔色3 35" xfId="173"/>
    <cellStyle name="20% - 輔色3 36" xfId="174"/>
    <cellStyle name="20% - 輔色3 37" xfId="175"/>
    <cellStyle name="20% - 輔色3 38" xfId="176"/>
    <cellStyle name="20% - 輔色3 39" xfId="177"/>
    <cellStyle name="20% - 輔色3 4" xfId="178"/>
    <cellStyle name="20% - 輔色3 4 2" xfId="3682"/>
    <cellStyle name="20% - 輔色3 40" xfId="179"/>
    <cellStyle name="20% - 輔色3 41" xfId="180"/>
    <cellStyle name="20% - 輔色3 42" xfId="181"/>
    <cellStyle name="20% - 輔色3 43" xfId="182"/>
    <cellStyle name="20% - 輔色3 44" xfId="183"/>
    <cellStyle name="20% - 輔色3 45" xfId="184"/>
    <cellStyle name="20% - 輔色3 46" xfId="185"/>
    <cellStyle name="20% - 輔色3 47" xfId="186"/>
    <cellStyle name="20% - 輔色3 48" xfId="187"/>
    <cellStyle name="20% - 輔色3 49" xfId="188"/>
    <cellStyle name="20% - 輔色3 5" xfId="189"/>
    <cellStyle name="20% - 輔色3 5 2" xfId="3683"/>
    <cellStyle name="20% - 輔色3 50" xfId="190"/>
    <cellStyle name="20% - 輔色3 51" xfId="191"/>
    <cellStyle name="20% - 輔色3 52" xfId="192"/>
    <cellStyle name="20% - 輔色3 53" xfId="193"/>
    <cellStyle name="20% - 輔色3 54" xfId="194"/>
    <cellStyle name="20% - 輔色3 55" xfId="195"/>
    <cellStyle name="20% - 輔色3 56" xfId="196"/>
    <cellStyle name="20% - 輔色3 57" xfId="197"/>
    <cellStyle name="20% - 輔色3 58" xfId="198"/>
    <cellStyle name="20% - 輔色3 59" xfId="199"/>
    <cellStyle name="20% - 輔色3 6" xfId="200"/>
    <cellStyle name="20% - 輔色3 6 2" xfId="3684"/>
    <cellStyle name="20% - 輔色3 60" xfId="201"/>
    <cellStyle name="20% - 輔色3 61" xfId="202"/>
    <cellStyle name="20% - 輔色3 61 2" xfId="4900"/>
    <cellStyle name="20% - 輔色3 62" xfId="203"/>
    <cellStyle name="20% - 輔色3 62 2" xfId="4901"/>
    <cellStyle name="20% - 輔色3 63" xfId="3308"/>
    <cellStyle name="20% - 輔色3 64" xfId="3309"/>
    <cellStyle name="20% - 輔色3 65" xfId="3662"/>
    <cellStyle name="20% - 輔色3 66" xfId="4772"/>
    <cellStyle name="20% - 輔色3 66 2" xfId="5216"/>
    <cellStyle name="20% - 輔色3 66 2 2" xfId="5545"/>
    <cellStyle name="20% - 輔色3 66 3" xfId="5508"/>
    <cellStyle name="20% - 輔色3 67" xfId="4879"/>
    <cellStyle name="20% - 輔色3 67 2" xfId="5237"/>
    <cellStyle name="20% - 輔色3 67 2 2" xfId="5566"/>
    <cellStyle name="20% - 輔色3 67 3" xfId="5529"/>
    <cellStyle name="20% - 輔色3 68" xfId="5308"/>
    <cellStyle name="20% - 輔色3 68 2" xfId="5582"/>
    <cellStyle name="20% - 輔色3 69" xfId="4899"/>
    <cellStyle name="20% - 輔色3 7" xfId="204"/>
    <cellStyle name="20% - 輔色3 7 2" xfId="3685"/>
    <cellStyle name="20% - 輔色3 70" xfId="5338"/>
    <cellStyle name="20% - 輔色3 70 2" xfId="5595"/>
    <cellStyle name="20% - 輔色3 71" xfId="5422"/>
    <cellStyle name="20% - 輔色3 71 2" xfId="5616"/>
    <cellStyle name="20% - 輔色3 72" xfId="5447"/>
    <cellStyle name="20% - 輔色3 73" xfId="3307"/>
    <cellStyle name="20% - 輔色3 8" xfId="205"/>
    <cellStyle name="20% - 輔色3 8 2" xfId="3686"/>
    <cellStyle name="20% - 輔色3 9" xfId="206"/>
    <cellStyle name="20% - 輔色3 9 2" xfId="3687"/>
    <cellStyle name="20% - 輔色4" xfId="207" builtinId="42" customBuiltin="1"/>
    <cellStyle name="20% - 輔色4 10" xfId="208"/>
    <cellStyle name="20% - 輔色4 10 2" xfId="3689"/>
    <cellStyle name="20% - 輔色4 11" xfId="209"/>
    <cellStyle name="20% - 輔色4 11 2" xfId="3690"/>
    <cellStyle name="20% - 輔色4 12" xfId="210"/>
    <cellStyle name="20% - 輔色4 12 2" xfId="3691"/>
    <cellStyle name="20% - 輔色4 13" xfId="211"/>
    <cellStyle name="20% - 輔色4 13 2" xfId="3692"/>
    <cellStyle name="20% - 輔色4 14" xfId="212"/>
    <cellStyle name="20% - 輔色4 14 2" xfId="3693"/>
    <cellStyle name="20% - 輔色4 15" xfId="213"/>
    <cellStyle name="20% - 輔色4 15 2" xfId="3694"/>
    <cellStyle name="20% - 輔色4 16" xfId="214"/>
    <cellStyle name="20% - 輔色4 16 2" xfId="3695"/>
    <cellStyle name="20% - 輔色4 17" xfId="215"/>
    <cellStyle name="20% - 輔色4 17 2" xfId="3696"/>
    <cellStyle name="20% - 輔色4 18" xfId="216"/>
    <cellStyle name="20% - 輔色4 18 2" xfId="3697"/>
    <cellStyle name="20% - 輔色4 19" xfId="217"/>
    <cellStyle name="20% - 輔色4 19 2" xfId="3698"/>
    <cellStyle name="20% - 輔色4 2" xfId="218"/>
    <cellStyle name="20% - 輔色4 2 2" xfId="3699"/>
    <cellStyle name="20% - 輔色4 20" xfId="219"/>
    <cellStyle name="20% - 輔色4 20 2" xfId="3700"/>
    <cellStyle name="20% - 輔色4 21" xfId="220"/>
    <cellStyle name="20% - 輔色4 21 2" xfId="3701"/>
    <cellStyle name="20% - 輔色4 22" xfId="221"/>
    <cellStyle name="20% - 輔色4 22 2" xfId="3702"/>
    <cellStyle name="20% - 輔色4 23" xfId="222"/>
    <cellStyle name="20% - 輔色4 23 2" xfId="3703"/>
    <cellStyle name="20% - 輔色4 24" xfId="223"/>
    <cellStyle name="20% - 輔色4 24 2" xfId="3704"/>
    <cellStyle name="20% - 輔色4 25" xfId="224"/>
    <cellStyle name="20% - 輔色4 25 2" xfId="3705"/>
    <cellStyle name="20% - 輔色4 26" xfId="225"/>
    <cellStyle name="20% - 輔色4 26 2" xfId="3706"/>
    <cellStyle name="20% - 輔色4 27" xfId="226"/>
    <cellStyle name="20% - 輔色4 28" xfId="227"/>
    <cellStyle name="20% - 輔色4 29" xfId="228"/>
    <cellStyle name="20% - 輔色4 3" xfId="229"/>
    <cellStyle name="20% - 輔色4 3 2" xfId="3707"/>
    <cellStyle name="20% - 輔色4 30" xfId="230"/>
    <cellStyle name="20% - 輔色4 31" xfId="231"/>
    <cellStyle name="20% - 輔色4 32" xfId="232"/>
    <cellStyle name="20% - 輔色4 33" xfId="233"/>
    <cellStyle name="20% - 輔色4 34" xfId="234"/>
    <cellStyle name="20% - 輔色4 35" xfId="235"/>
    <cellStyle name="20% - 輔色4 36" xfId="236"/>
    <cellStyle name="20% - 輔色4 37" xfId="237"/>
    <cellStyle name="20% - 輔色4 38" xfId="238"/>
    <cellStyle name="20% - 輔色4 39" xfId="239"/>
    <cellStyle name="20% - 輔色4 4" xfId="240"/>
    <cellStyle name="20% - 輔色4 4 2" xfId="3708"/>
    <cellStyle name="20% - 輔色4 40" xfId="241"/>
    <cellStyle name="20% - 輔色4 41" xfId="242"/>
    <cellStyle name="20% - 輔色4 42" xfId="243"/>
    <cellStyle name="20% - 輔色4 43" xfId="244"/>
    <cellStyle name="20% - 輔色4 44" xfId="245"/>
    <cellStyle name="20% - 輔色4 45" xfId="246"/>
    <cellStyle name="20% - 輔色4 46" xfId="247"/>
    <cellStyle name="20% - 輔色4 47" xfId="248"/>
    <cellStyle name="20% - 輔色4 48" xfId="249"/>
    <cellStyle name="20% - 輔色4 49" xfId="250"/>
    <cellStyle name="20% - 輔色4 5" xfId="251"/>
    <cellStyle name="20% - 輔色4 5 2" xfId="3709"/>
    <cellStyle name="20% - 輔色4 50" xfId="252"/>
    <cellStyle name="20% - 輔色4 51" xfId="253"/>
    <cellStyle name="20% - 輔色4 52" xfId="254"/>
    <cellStyle name="20% - 輔色4 53" xfId="255"/>
    <cellStyle name="20% - 輔色4 54" xfId="256"/>
    <cellStyle name="20% - 輔色4 55" xfId="257"/>
    <cellStyle name="20% - 輔色4 56" xfId="258"/>
    <cellStyle name="20% - 輔色4 57" xfId="259"/>
    <cellStyle name="20% - 輔色4 58" xfId="260"/>
    <cellStyle name="20% - 輔色4 59" xfId="261"/>
    <cellStyle name="20% - 輔色4 6" xfId="262"/>
    <cellStyle name="20% - 輔色4 6 2" xfId="3710"/>
    <cellStyle name="20% - 輔色4 60" xfId="263"/>
    <cellStyle name="20% - 輔色4 61" xfId="264"/>
    <cellStyle name="20% - 輔色4 61 2" xfId="4903"/>
    <cellStyle name="20% - 輔色4 62" xfId="265"/>
    <cellStyle name="20% - 輔色4 62 2" xfId="4904"/>
    <cellStyle name="20% - 輔色4 63" xfId="3311"/>
    <cellStyle name="20% - 輔色4 64" xfId="3312"/>
    <cellStyle name="20% - 輔色4 65" xfId="3688"/>
    <cellStyle name="20% - 輔色4 66" xfId="4776"/>
    <cellStyle name="20% - 輔色4 66 2" xfId="5218"/>
    <cellStyle name="20% - 輔色4 66 2 2" xfId="5547"/>
    <cellStyle name="20% - 輔色4 66 3" xfId="5510"/>
    <cellStyle name="20% - 輔色4 67" xfId="4881"/>
    <cellStyle name="20% - 輔色4 67 2" xfId="5239"/>
    <cellStyle name="20% - 輔色4 67 2 2" xfId="5568"/>
    <cellStyle name="20% - 輔色4 67 3" xfId="5531"/>
    <cellStyle name="20% - 輔色4 68" xfId="5310"/>
    <cellStyle name="20% - 輔色4 68 2" xfId="5584"/>
    <cellStyle name="20% - 輔色4 69" xfId="4902"/>
    <cellStyle name="20% - 輔色4 7" xfId="266"/>
    <cellStyle name="20% - 輔色4 7 2" xfId="3711"/>
    <cellStyle name="20% - 輔色4 70" xfId="5340"/>
    <cellStyle name="20% - 輔色4 70 2" xfId="5597"/>
    <cellStyle name="20% - 輔色4 71" xfId="5424"/>
    <cellStyle name="20% - 輔色4 71 2" xfId="5618"/>
    <cellStyle name="20% - 輔色4 72" xfId="5448"/>
    <cellStyle name="20% - 輔色4 73" xfId="3310"/>
    <cellStyle name="20% - 輔色4 8" xfId="267"/>
    <cellStyle name="20% - 輔色4 8 2" xfId="3712"/>
    <cellStyle name="20% - 輔色4 9" xfId="268"/>
    <cellStyle name="20% - 輔色4 9 2" xfId="3713"/>
    <cellStyle name="20% - 輔色5" xfId="269" builtinId="46" customBuiltin="1"/>
    <cellStyle name="20% - 輔色5 10" xfId="270"/>
    <cellStyle name="20% - 輔色5 10 2" xfId="3714"/>
    <cellStyle name="20% - 輔色5 11" xfId="271"/>
    <cellStyle name="20% - 輔色5 11 2" xfId="3715"/>
    <cellStyle name="20% - 輔色5 12" xfId="272"/>
    <cellStyle name="20% - 輔色5 12 2" xfId="3716"/>
    <cellStyle name="20% - 輔色5 13" xfId="273"/>
    <cellStyle name="20% - 輔色5 13 2" xfId="3717"/>
    <cellStyle name="20% - 輔色5 14" xfId="274"/>
    <cellStyle name="20% - 輔色5 14 2" xfId="3718"/>
    <cellStyle name="20% - 輔色5 15" xfId="275"/>
    <cellStyle name="20% - 輔色5 15 2" xfId="3719"/>
    <cellStyle name="20% - 輔色5 16" xfId="276"/>
    <cellStyle name="20% - 輔色5 16 2" xfId="3720"/>
    <cellStyle name="20% - 輔色5 17" xfId="277"/>
    <cellStyle name="20% - 輔色5 17 2" xfId="3721"/>
    <cellStyle name="20% - 輔色5 18" xfId="278"/>
    <cellStyle name="20% - 輔色5 18 2" xfId="3722"/>
    <cellStyle name="20% - 輔色5 19" xfId="279"/>
    <cellStyle name="20% - 輔色5 19 2" xfId="3723"/>
    <cellStyle name="20% - 輔色5 2" xfId="280"/>
    <cellStyle name="20% - 輔色5 2 2" xfId="3724"/>
    <cellStyle name="20% - 輔色5 20" xfId="281"/>
    <cellStyle name="20% - 輔色5 20 2" xfId="3725"/>
    <cellStyle name="20% - 輔色5 21" xfId="282"/>
    <cellStyle name="20% - 輔色5 21 2" xfId="3726"/>
    <cellStyle name="20% - 輔色5 22" xfId="283"/>
    <cellStyle name="20% - 輔色5 22 2" xfId="3727"/>
    <cellStyle name="20% - 輔色5 23" xfId="284"/>
    <cellStyle name="20% - 輔色5 23 2" xfId="3728"/>
    <cellStyle name="20% - 輔色5 24" xfId="285"/>
    <cellStyle name="20% - 輔色5 24 2" xfId="3729"/>
    <cellStyle name="20% - 輔色5 25" xfId="286"/>
    <cellStyle name="20% - 輔色5 25 2" xfId="3730"/>
    <cellStyle name="20% - 輔色5 26" xfId="287"/>
    <cellStyle name="20% - 輔色5 26 2" xfId="3731"/>
    <cellStyle name="20% - 輔色5 27" xfId="288"/>
    <cellStyle name="20% - 輔色5 28" xfId="289"/>
    <cellStyle name="20% - 輔色5 29" xfId="290"/>
    <cellStyle name="20% - 輔色5 3" xfId="291"/>
    <cellStyle name="20% - 輔色5 3 2" xfId="3732"/>
    <cellStyle name="20% - 輔色5 30" xfId="292"/>
    <cellStyle name="20% - 輔色5 31" xfId="293"/>
    <cellStyle name="20% - 輔色5 32" xfId="294"/>
    <cellStyle name="20% - 輔色5 33" xfId="295"/>
    <cellStyle name="20% - 輔色5 34" xfId="296"/>
    <cellStyle name="20% - 輔色5 35" xfId="297"/>
    <cellStyle name="20% - 輔色5 36" xfId="298"/>
    <cellStyle name="20% - 輔色5 37" xfId="299"/>
    <cellStyle name="20% - 輔色5 38" xfId="300"/>
    <cellStyle name="20% - 輔色5 39" xfId="301"/>
    <cellStyle name="20% - 輔色5 4" xfId="302"/>
    <cellStyle name="20% - 輔色5 4 2" xfId="3733"/>
    <cellStyle name="20% - 輔色5 40" xfId="303"/>
    <cellStyle name="20% - 輔色5 41" xfId="304"/>
    <cellStyle name="20% - 輔色5 42" xfId="305"/>
    <cellStyle name="20% - 輔色5 43" xfId="306"/>
    <cellStyle name="20% - 輔色5 44" xfId="307"/>
    <cellStyle name="20% - 輔色5 45" xfId="308"/>
    <cellStyle name="20% - 輔色5 46" xfId="309"/>
    <cellStyle name="20% - 輔色5 47" xfId="310"/>
    <cellStyle name="20% - 輔色5 48" xfId="311"/>
    <cellStyle name="20% - 輔色5 49" xfId="312"/>
    <cellStyle name="20% - 輔色5 5" xfId="313"/>
    <cellStyle name="20% - 輔色5 5 2" xfId="3734"/>
    <cellStyle name="20% - 輔色5 50" xfId="314"/>
    <cellStyle name="20% - 輔色5 51" xfId="315"/>
    <cellStyle name="20% - 輔色5 52" xfId="316"/>
    <cellStyle name="20% - 輔色5 53" xfId="317"/>
    <cellStyle name="20% - 輔色5 54" xfId="318"/>
    <cellStyle name="20% - 輔色5 55" xfId="319"/>
    <cellStyle name="20% - 輔色5 56" xfId="320"/>
    <cellStyle name="20% - 輔色5 57" xfId="321"/>
    <cellStyle name="20% - 輔色5 58" xfId="322"/>
    <cellStyle name="20% - 輔色5 59" xfId="323"/>
    <cellStyle name="20% - 輔色5 6" xfId="324"/>
    <cellStyle name="20% - 輔色5 6 2" xfId="3735"/>
    <cellStyle name="20% - 輔色5 60" xfId="325"/>
    <cellStyle name="20% - 輔色5 61" xfId="326"/>
    <cellStyle name="20% - 輔色5 61 2" xfId="4905"/>
    <cellStyle name="20% - 輔色5 62" xfId="327"/>
    <cellStyle name="20% - 輔色5 62 2" xfId="4906"/>
    <cellStyle name="20% - 輔色5 63" xfId="3313"/>
    <cellStyle name="20% - 輔色5 64" xfId="3314"/>
    <cellStyle name="20% - 輔色5 65" xfId="4780"/>
    <cellStyle name="20% - 輔色5 65 2" xfId="5220"/>
    <cellStyle name="20% - 輔色5 65 2 2" xfId="5549"/>
    <cellStyle name="20% - 輔色5 65 3" xfId="5512"/>
    <cellStyle name="20% - 輔色5 66" xfId="4883"/>
    <cellStyle name="20% - 輔色5 66 2" xfId="5241"/>
    <cellStyle name="20% - 輔色5 66 2 2" xfId="5570"/>
    <cellStyle name="20% - 輔色5 66 3" xfId="5533"/>
    <cellStyle name="20% - 輔色5 67" xfId="5313"/>
    <cellStyle name="20% - 輔色5 67 2" xfId="5586"/>
    <cellStyle name="20% - 輔色5 68" xfId="5343"/>
    <cellStyle name="20% - 輔色5 68 2" xfId="5599"/>
    <cellStyle name="20% - 輔色5 69" xfId="5427"/>
    <cellStyle name="20% - 輔色5 69 2" xfId="5621"/>
    <cellStyle name="20% - 輔色5 7" xfId="328"/>
    <cellStyle name="20% - 輔色5 7 2" xfId="3736"/>
    <cellStyle name="20% - 輔色5 70" xfId="5449"/>
    <cellStyle name="20% - 輔色5 8" xfId="329"/>
    <cellStyle name="20% - 輔色5 8 2" xfId="3737"/>
    <cellStyle name="20% - 輔色5 9" xfId="330"/>
    <cellStyle name="20% - 輔色5 9 2" xfId="3738"/>
    <cellStyle name="20% - 輔色6" xfId="331" builtinId="50" customBuiltin="1"/>
    <cellStyle name="20% - 輔色6 10" xfId="332"/>
    <cellStyle name="20% - 輔色6 10 2" xfId="3740"/>
    <cellStyle name="20% - 輔色6 11" xfId="333"/>
    <cellStyle name="20% - 輔色6 11 2" xfId="3741"/>
    <cellStyle name="20% - 輔色6 12" xfId="334"/>
    <cellStyle name="20% - 輔色6 12 2" xfId="3742"/>
    <cellStyle name="20% - 輔色6 13" xfId="335"/>
    <cellStyle name="20% - 輔色6 13 2" xfId="3743"/>
    <cellStyle name="20% - 輔色6 14" xfId="336"/>
    <cellStyle name="20% - 輔色6 14 2" xfId="3744"/>
    <cellStyle name="20% - 輔色6 15" xfId="337"/>
    <cellStyle name="20% - 輔色6 15 2" xfId="3745"/>
    <cellStyle name="20% - 輔色6 16" xfId="338"/>
    <cellStyle name="20% - 輔色6 16 2" xfId="3746"/>
    <cellStyle name="20% - 輔色6 17" xfId="339"/>
    <cellStyle name="20% - 輔色6 17 2" xfId="3747"/>
    <cellStyle name="20% - 輔色6 18" xfId="340"/>
    <cellStyle name="20% - 輔色6 18 2" xfId="3748"/>
    <cellStyle name="20% - 輔色6 19" xfId="341"/>
    <cellStyle name="20% - 輔色6 19 2" xfId="3749"/>
    <cellStyle name="20% - 輔色6 2" xfId="342"/>
    <cellStyle name="20% - 輔色6 2 2" xfId="3750"/>
    <cellStyle name="20% - 輔色6 20" xfId="343"/>
    <cellStyle name="20% - 輔色6 20 2" xfId="3751"/>
    <cellStyle name="20% - 輔色6 21" xfId="344"/>
    <cellStyle name="20% - 輔色6 21 2" xfId="3752"/>
    <cellStyle name="20% - 輔色6 22" xfId="345"/>
    <cellStyle name="20% - 輔色6 22 2" xfId="3753"/>
    <cellStyle name="20% - 輔色6 23" xfId="346"/>
    <cellStyle name="20% - 輔色6 23 2" xfId="3754"/>
    <cellStyle name="20% - 輔色6 24" xfId="347"/>
    <cellStyle name="20% - 輔色6 24 2" xfId="3755"/>
    <cellStyle name="20% - 輔色6 25" xfId="348"/>
    <cellStyle name="20% - 輔色6 25 2" xfId="3756"/>
    <cellStyle name="20% - 輔色6 26" xfId="349"/>
    <cellStyle name="20% - 輔色6 26 2" xfId="3757"/>
    <cellStyle name="20% - 輔色6 27" xfId="350"/>
    <cellStyle name="20% - 輔色6 28" xfId="351"/>
    <cellStyle name="20% - 輔色6 29" xfId="352"/>
    <cellStyle name="20% - 輔色6 3" xfId="353"/>
    <cellStyle name="20% - 輔色6 3 2" xfId="3758"/>
    <cellStyle name="20% - 輔色6 30" xfId="354"/>
    <cellStyle name="20% - 輔色6 31" xfId="355"/>
    <cellStyle name="20% - 輔色6 32" xfId="356"/>
    <cellStyle name="20% - 輔色6 33" xfId="357"/>
    <cellStyle name="20% - 輔色6 34" xfId="358"/>
    <cellStyle name="20% - 輔色6 35" xfId="359"/>
    <cellStyle name="20% - 輔色6 36" xfId="360"/>
    <cellStyle name="20% - 輔色6 37" xfId="361"/>
    <cellStyle name="20% - 輔色6 38" xfId="362"/>
    <cellStyle name="20% - 輔色6 39" xfId="363"/>
    <cellStyle name="20% - 輔色6 4" xfId="364"/>
    <cellStyle name="20% - 輔色6 4 2" xfId="3759"/>
    <cellStyle name="20% - 輔色6 40" xfId="365"/>
    <cellStyle name="20% - 輔色6 41" xfId="366"/>
    <cellStyle name="20% - 輔色6 42" xfId="367"/>
    <cellStyle name="20% - 輔色6 43" xfId="368"/>
    <cellStyle name="20% - 輔色6 44" xfId="369"/>
    <cellStyle name="20% - 輔色6 45" xfId="370"/>
    <cellStyle name="20% - 輔色6 46" xfId="371"/>
    <cellStyle name="20% - 輔色6 47" xfId="372"/>
    <cellStyle name="20% - 輔色6 48" xfId="373"/>
    <cellStyle name="20% - 輔色6 49" xfId="374"/>
    <cellStyle name="20% - 輔色6 5" xfId="375"/>
    <cellStyle name="20% - 輔色6 5 2" xfId="3760"/>
    <cellStyle name="20% - 輔色6 50" xfId="376"/>
    <cellStyle name="20% - 輔色6 51" xfId="377"/>
    <cellStyle name="20% - 輔色6 52" xfId="378"/>
    <cellStyle name="20% - 輔色6 53" xfId="379"/>
    <cellStyle name="20% - 輔色6 54" xfId="380"/>
    <cellStyle name="20% - 輔色6 55" xfId="381"/>
    <cellStyle name="20% - 輔色6 56" xfId="382"/>
    <cellStyle name="20% - 輔色6 57" xfId="383"/>
    <cellStyle name="20% - 輔色6 58" xfId="384"/>
    <cellStyle name="20% - 輔色6 59" xfId="385"/>
    <cellStyle name="20% - 輔色6 6" xfId="386"/>
    <cellStyle name="20% - 輔色6 6 2" xfId="3761"/>
    <cellStyle name="20% - 輔色6 60" xfId="387"/>
    <cellStyle name="20% - 輔色6 61" xfId="388"/>
    <cellStyle name="20% - 輔色6 61 2" xfId="4908"/>
    <cellStyle name="20% - 輔色6 62" xfId="389"/>
    <cellStyle name="20% - 輔色6 62 2" xfId="4909"/>
    <cellStyle name="20% - 輔色6 63" xfId="3316"/>
    <cellStyle name="20% - 輔色6 64" xfId="3317"/>
    <cellStyle name="20% - 輔色6 65" xfId="3739"/>
    <cellStyle name="20% - 輔色6 66" xfId="4784"/>
    <cellStyle name="20% - 輔色6 66 2" xfId="5222"/>
    <cellStyle name="20% - 輔色6 66 2 2" xfId="5551"/>
    <cellStyle name="20% - 輔色6 66 3" xfId="5514"/>
    <cellStyle name="20% - 輔色6 67" xfId="4885"/>
    <cellStyle name="20% - 輔色6 67 2" xfId="5243"/>
    <cellStyle name="20% - 輔色6 67 2 2" xfId="5572"/>
    <cellStyle name="20% - 輔色6 67 3" xfId="5535"/>
    <cellStyle name="20% - 輔色6 68" xfId="5316"/>
    <cellStyle name="20% - 輔色6 68 2" xfId="5588"/>
    <cellStyle name="20% - 輔色6 69" xfId="4907"/>
    <cellStyle name="20% - 輔色6 7" xfId="390"/>
    <cellStyle name="20% - 輔色6 7 2" xfId="3762"/>
    <cellStyle name="20% - 輔色6 70" xfId="5345"/>
    <cellStyle name="20% - 輔色6 70 2" xfId="5601"/>
    <cellStyle name="20% - 輔色6 71" xfId="5429"/>
    <cellStyle name="20% - 輔色6 71 2" xfId="5623"/>
    <cellStyle name="20% - 輔色6 72" xfId="5450"/>
    <cellStyle name="20% - 輔色6 73" xfId="3315"/>
    <cellStyle name="20% - 輔色6 8" xfId="391"/>
    <cellStyle name="20% - 輔色6 8 2" xfId="3763"/>
    <cellStyle name="20% - 輔色6 9" xfId="392"/>
    <cellStyle name="20% - 輔色6 9 2" xfId="3764"/>
    <cellStyle name="40% - Accent1" xfId="393"/>
    <cellStyle name="40% - Accent1 2" xfId="394"/>
    <cellStyle name="40% - Accent2" xfId="395"/>
    <cellStyle name="40% - Accent2 2" xfId="396"/>
    <cellStyle name="40% - Accent3" xfId="397"/>
    <cellStyle name="40% - Accent3 2" xfId="398"/>
    <cellStyle name="40% - Accent4" xfId="399"/>
    <cellStyle name="40% - Accent4 2" xfId="400"/>
    <cellStyle name="40% - Accent5" xfId="401"/>
    <cellStyle name="40% - Accent5 2" xfId="402"/>
    <cellStyle name="40% - Accent6" xfId="403"/>
    <cellStyle name="40% - Accent6 2" xfId="404"/>
    <cellStyle name="40% - 輔色1" xfId="405" builtinId="31" customBuiltin="1"/>
    <cellStyle name="40% - 輔色1 10" xfId="406"/>
    <cellStyle name="40% - 輔色1 10 2" xfId="3766"/>
    <cellStyle name="40% - 輔色1 11" xfId="407"/>
    <cellStyle name="40% - 輔色1 11 2" xfId="3767"/>
    <cellStyle name="40% - 輔色1 12" xfId="408"/>
    <cellStyle name="40% - 輔色1 12 2" xfId="3768"/>
    <cellStyle name="40% - 輔色1 13" xfId="409"/>
    <cellStyle name="40% - 輔色1 13 2" xfId="3769"/>
    <cellStyle name="40% - 輔色1 14" xfId="410"/>
    <cellStyle name="40% - 輔色1 14 2" xfId="3770"/>
    <cellStyle name="40% - 輔色1 15" xfId="411"/>
    <cellStyle name="40% - 輔色1 15 2" xfId="3771"/>
    <cellStyle name="40% - 輔色1 16" xfId="412"/>
    <cellStyle name="40% - 輔色1 16 2" xfId="3772"/>
    <cellStyle name="40% - 輔色1 17" xfId="413"/>
    <cellStyle name="40% - 輔色1 17 2" xfId="3773"/>
    <cellStyle name="40% - 輔色1 18" xfId="414"/>
    <cellStyle name="40% - 輔色1 18 2" xfId="3774"/>
    <cellStyle name="40% - 輔色1 19" xfId="415"/>
    <cellStyle name="40% - 輔色1 19 2" xfId="3775"/>
    <cellStyle name="40% - 輔色1 2" xfId="416"/>
    <cellStyle name="40% - 輔色1 2 2" xfId="3776"/>
    <cellStyle name="40% - 輔色1 20" xfId="417"/>
    <cellStyle name="40% - 輔色1 20 2" xfId="3777"/>
    <cellStyle name="40% - 輔色1 21" xfId="418"/>
    <cellStyle name="40% - 輔色1 21 2" xfId="3778"/>
    <cellStyle name="40% - 輔色1 22" xfId="419"/>
    <cellStyle name="40% - 輔色1 22 2" xfId="3779"/>
    <cellStyle name="40% - 輔色1 23" xfId="420"/>
    <cellStyle name="40% - 輔色1 23 2" xfId="3780"/>
    <cellStyle name="40% - 輔色1 24" xfId="421"/>
    <cellStyle name="40% - 輔色1 24 2" xfId="3781"/>
    <cellStyle name="40% - 輔色1 25" xfId="422"/>
    <cellStyle name="40% - 輔色1 25 2" xfId="3782"/>
    <cellStyle name="40% - 輔色1 26" xfId="423"/>
    <cellStyle name="40% - 輔色1 26 2" xfId="3783"/>
    <cellStyle name="40% - 輔色1 27" xfId="424"/>
    <cellStyle name="40% - 輔色1 28" xfId="425"/>
    <cellStyle name="40% - 輔色1 29" xfId="426"/>
    <cellStyle name="40% - 輔色1 3" xfId="427"/>
    <cellStyle name="40% - 輔色1 3 2" xfId="3784"/>
    <cellStyle name="40% - 輔色1 30" xfId="428"/>
    <cellStyle name="40% - 輔色1 31" xfId="429"/>
    <cellStyle name="40% - 輔色1 32" xfId="430"/>
    <cellStyle name="40% - 輔色1 33" xfId="431"/>
    <cellStyle name="40% - 輔色1 34" xfId="432"/>
    <cellStyle name="40% - 輔色1 35" xfId="433"/>
    <cellStyle name="40% - 輔色1 36" xfId="434"/>
    <cellStyle name="40% - 輔色1 37" xfId="435"/>
    <cellStyle name="40% - 輔色1 38" xfId="436"/>
    <cellStyle name="40% - 輔色1 39" xfId="437"/>
    <cellStyle name="40% - 輔色1 4" xfId="438"/>
    <cellStyle name="40% - 輔色1 4 2" xfId="3785"/>
    <cellStyle name="40% - 輔色1 40" xfId="439"/>
    <cellStyle name="40% - 輔色1 41" xfId="440"/>
    <cellStyle name="40% - 輔色1 42" xfId="441"/>
    <cellStyle name="40% - 輔色1 43" xfId="442"/>
    <cellStyle name="40% - 輔色1 44" xfId="443"/>
    <cellStyle name="40% - 輔色1 45" xfId="444"/>
    <cellStyle name="40% - 輔色1 46" xfId="445"/>
    <cellStyle name="40% - 輔色1 47" xfId="446"/>
    <cellStyle name="40% - 輔色1 48" xfId="447"/>
    <cellStyle name="40% - 輔色1 49" xfId="448"/>
    <cellStyle name="40% - 輔色1 5" xfId="449"/>
    <cellStyle name="40% - 輔色1 5 2" xfId="3786"/>
    <cellStyle name="40% - 輔色1 50" xfId="450"/>
    <cellStyle name="40% - 輔色1 51" xfId="451"/>
    <cellStyle name="40% - 輔色1 52" xfId="452"/>
    <cellStyle name="40% - 輔色1 53" xfId="453"/>
    <cellStyle name="40% - 輔色1 54" xfId="454"/>
    <cellStyle name="40% - 輔色1 55" xfId="455"/>
    <cellStyle name="40% - 輔色1 56" xfId="456"/>
    <cellStyle name="40% - 輔色1 57" xfId="457"/>
    <cellStyle name="40% - 輔色1 58" xfId="458"/>
    <cellStyle name="40% - 輔色1 59" xfId="459"/>
    <cellStyle name="40% - 輔色1 6" xfId="460"/>
    <cellStyle name="40% - 輔色1 6 2" xfId="3787"/>
    <cellStyle name="40% - 輔色1 60" xfId="461"/>
    <cellStyle name="40% - 輔色1 61" xfId="462"/>
    <cellStyle name="40% - 輔色1 61 2" xfId="4911"/>
    <cellStyle name="40% - 輔色1 62" xfId="463"/>
    <cellStyle name="40% - 輔色1 62 2" xfId="4912"/>
    <cellStyle name="40% - 輔色1 63" xfId="3319"/>
    <cellStyle name="40% - 輔色1 64" xfId="3320"/>
    <cellStyle name="40% - 輔色1 65" xfId="3765"/>
    <cellStyle name="40% - 輔色1 66" xfId="4765"/>
    <cellStyle name="40% - 輔色1 66 2" xfId="5213"/>
    <cellStyle name="40% - 輔色1 66 2 2" xfId="5542"/>
    <cellStyle name="40% - 輔色1 66 3" xfId="5505"/>
    <cellStyle name="40% - 輔色1 67" xfId="4873"/>
    <cellStyle name="40% - 輔色1 67 2" xfId="5231"/>
    <cellStyle name="40% - 輔色1 67 2 2" xfId="5560"/>
    <cellStyle name="40% - 輔色1 67 3" xfId="5523"/>
    <cellStyle name="40% - 輔色1 68" xfId="5302"/>
    <cellStyle name="40% - 輔色1 68 2" xfId="5579"/>
    <cellStyle name="40% - 輔色1 69" xfId="4910"/>
    <cellStyle name="40% - 輔色1 7" xfId="464"/>
    <cellStyle name="40% - 輔色1 7 2" xfId="3788"/>
    <cellStyle name="40% - 輔色1 70" xfId="5332"/>
    <cellStyle name="40% - 輔色1 70 2" xfId="5592"/>
    <cellStyle name="40% - 輔色1 71" xfId="5396"/>
    <cellStyle name="40% - 輔色1 71 2" xfId="5608"/>
    <cellStyle name="40% - 輔色1 72" xfId="5451"/>
    <cellStyle name="40% - 輔色1 73" xfId="3318"/>
    <cellStyle name="40% - 輔色1 8" xfId="465"/>
    <cellStyle name="40% - 輔色1 8 2" xfId="3789"/>
    <cellStyle name="40% - 輔色1 9" xfId="466"/>
    <cellStyle name="40% - 輔色1 9 2" xfId="3790"/>
    <cellStyle name="40% - 輔色2" xfId="467" builtinId="35" customBuiltin="1"/>
    <cellStyle name="40% - 輔色2 10" xfId="468"/>
    <cellStyle name="40% - 輔色2 10 2" xfId="3791"/>
    <cellStyle name="40% - 輔色2 11" xfId="469"/>
    <cellStyle name="40% - 輔色2 11 2" xfId="3792"/>
    <cellStyle name="40% - 輔色2 12" xfId="470"/>
    <cellStyle name="40% - 輔色2 12 2" xfId="3793"/>
    <cellStyle name="40% - 輔色2 13" xfId="471"/>
    <cellStyle name="40% - 輔色2 13 2" xfId="3794"/>
    <cellStyle name="40% - 輔色2 14" xfId="472"/>
    <cellStyle name="40% - 輔色2 14 2" xfId="3795"/>
    <cellStyle name="40% - 輔色2 15" xfId="473"/>
    <cellStyle name="40% - 輔色2 15 2" xfId="3796"/>
    <cellStyle name="40% - 輔色2 16" xfId="474"/>
    <cellStyle name="40% - 輔色2 16 2" xfId="3797"/>
    <cellStyle name="40% - 輔色2 17" xfId="475"/>
    <cellStyle name="40% - 輔色2 17 2" xfId="3798"/>
    <cellStyle name="40% - 輔色2 18" xfId="476"/>
    <cellStyle name="40% - 輔色2 18 2" xfId="3799"/>
    <cellStyle name="40% - 輔色2 19" xfId="477"/>
    <cellStyle name="40% - 輔色2 19 2" xfId="3800"/>
    <cellStyle name="40% - 輔色2 2" xfId="478"/>
    <cellStyle name="40% - 輔色2 2 2" xfId="3801"/>
    <cellStyle name="40% - 輔色2 20" xfId="479"/>
    <cellStyle name="40% - 輔色2 20 2" xfId="3802"/>
    <cellStyle name="40% - 輔色2 21" xfId="480"/>
    <cellStyle name="40% - 輔色2 21 2" xfId="3803"/>
    <cellStyle name="40% - 輔色2 22" xfId="481"/>
    <cellStyle name="40% - 輔色2 22 2" xfId="3804"/>
    <cellStyle name="40% - 輔色2 23" xfId="482"/>
    <cellStyle name="40% - 輔色2 23 2" xfId="3805"/>
    <cellStyle name="40% - 輔色2 24" xfId="483"/>
    <cellStyle name="40% - 輔色2 24 2" xfId="3806"/>
    <cellStyle name="40% - 輔色2 25" xfId="484"/>
    <cellStyle name="40% - 輔色2 25 2" xfId="3807"/>
    <cellStyle name="40% - 輔色2 26" xfId="485"/>
    <cellStyle name="40% - 輔色2 26 2" xfId="3808"/>
    <cellStyle name="40% - 輔色2 27" xfId="486"/>
    <cellStyle name="40% - 輔色2 28" xfId="487"/>
    <cellStyle name="40% - 輔色2 29" xfId="488"/>
    <cellStyle name="40% - 輔色2 3" xfId="489"/>
    <cellStyle name="40% - 輔色2 3 2" xfId="3809"/>
    <cellStyle name="40% - 輔色2 30" xfId="490"/>
    <cellStyle name="40% - 輔色2 31" xfId="491"/>
    <cellStyle name="40% - 輔色2 32" xfId="492"/>
    <cellStyle name="40% - 輔色2 33" xfId="493"/>
    <cellStyle name="40% - 輔色2 34" xfId="494"/>
    <cellStyle name="40% - 輔色2 35" xfId="495"/>
    <cellStyle name="40% - 輔色2 36" xfId="496"/>
    <cellStyle name="40% - 輔色2 37" xfId="497"/>
    <cellStyle name="40% - 輔色2 38" xfId="498"/>
    <cellStyle name="40% - 輔色2 39" xfId="499"/>
    <cellStyle name="40% - 輔色2 4" xfId="500"/>
    <cellStyle name="40% - 輔色2 4 2" xfId="3810"/>
    <cellStyle name="40% - 輔色2 40" xfId="501"/>
    <cellStyle name="40% - 輔色2 41" xfId="502"/>
    <cellStyle name="40% - 輔色2 42" xfId="503"/>
    <cellStyle name="40% - 輔色2 43" xfId="504"/>
    <cellStyle name="40% - 輔色2 44" xfId="505"/>
    <cellStyle name="40% - 輔色2 45" xfId="506"/>
    <cellStyle name="40% - 輔色2 46" xfId="507"/>
    <cellStyle name="40% - 輔色2 47" xfId="508"/>
    <cellStyle name="40% - 輔色2 48" xfId="509"/>
    <cellStyle name="40% - 輔色2 49" xfId="510"/>
    <cellStyle name="40% - 輔色2 5" xfId="511"/>
    <cellStyle name="40% - 輔色2 5 2" xfId="3811"/>
    <cellStyle name="40% - 輔色2 50" xfId="512"/>
    <cellStyle name="40% - 輔色2 51" xfId="513"/>
    <cellStyle name="40% - 輔色2 52" xfId="514"/>
    <cellStyle name="40% - 輔色2 53" xfId="515"/>
    <cellStyle name="40% - 輔色2 54" xfId="516"/>
    <cellStyle name="40% - 輔色2 55" xfId="517"/>
    <cellStyle name="40% - 輔色2 56" xfId="518"/>
    <cellStyle name="40% - 輔色2 57" xfId="519"/>
    <cellStyle name="40% - 輔色2 58" xfId="520"/>
    <cellStyle name="40% - 輔色2 59" xfId="521"/>
    <cellStyle name="40% - 輔色2 6" xfId="522"/>
    <cellStyle name="40% - 輔色2 6 2" xfId="3812"/>
    <cellStyle name="40% - 輔色2 60" xfId="523"/>
    <cellStyle name="40% - 輔色2 61" xfId="524"/>
    <cellStyle name="40% - 輔色2 61 2" xfId="4913"/>
    <cellStyle name="40% - 輔色2 62" xfId="525"/>
    <cellStyle name="40% - 輔色2 62 2" xfId="4914"/>
    <cellStyle name="40% - 輔色2 63" xfId="3321"/>
    <cellStyle name="40% - 輔色2 64" xfId="3322"/>
    <cellStyle name="40% - 輔色2 65" xfId="4769"/>
    <cellStyle name="40% - 輔色2 65 2" xfId="5215"/>
    <cellStyle name="40% - 輔色2 65 2 2" xfId="5544"/>
    <cellStyle name="40% - 輔色2 65 3" xfId="5507"/>
    <cellStyle name="40% - 輔色2 66" xfId="4876"/>
    <cellStyle name="40% - 輔色2 66 2" xfId="5234"/>
    <cellStyle name="40% - 輔色2 66 2 2" xfId="5563"/>
    <cellStyle name="40% - 輔色2 66 3" xfId="5526"/>
    <cellStyle name="40% - 輔色2 67" xfId="5305"/>
    <cellStyle name="40% - 輔色2 67 2" xfId="5581"/>
    <cellStyle name="40% - 輔色2 68" xfId="5335"/>
    <cellStyle name="40% - 輔色2 68 2" xfId="5594"/>
    <cellStyle name="40% - 輔色2 69" xfId="5419"/>
    <cellStyle name="40% - 輔色2 69 2" xfId="5613"/>
    <cellStyle name="40% - 輔色2 7" xfId="526"/>
    <cellStyle name="40% - 輔色2 7 2" xfId="3813"/>
    <cellStyle name="40% - 輔色2 70" xfId="5452"/>
    <cellStyle name="40% - 輔色2 8" xfId="527"/>
    <cellStyle name="40% - 輔色2 8 2" xfId="3814"/>
    <cellStyle name="40% - 輔色2 9" xfId="528"/>
    <cellStyle name="40% - 輔色2 9 2" xfId="3815"/>
    <cellStyle name="40% - 輔色3" xfId="529" builtinId="39" customBuiltin="1"/>
    <cellStyle name="40% - 輔色3 10" xfId="530"/>
    <cellStyle name="40% - 輔色3 10 2" xfId="3817"/>
    <cellStyle name="40% - 輔色3 11" xfId="531"/>
    <cellStyle name="40% - 輔色3 11 2" xfId="3818"/>
    <cellStyle name="40% - 輔色3 12" xfId="532"/>
    <cellStyle name="40% - 輔色3 12 2" xfId="3819"/>
    <cellStyle name="40% - 輔色3 13" xfId="533"/>
    <cellStyle name="40% - 輔色3 13 2" xfId="3820"/>
    <cellStyle name="40% - 輔色3 14" xfId="534"/>
    <cellStyle name="40% - 輔色3 14 2" xfId="3821"/>
    <cellStyle name="40% - 輔色3 15" xfId="535"/>
    <cellStyle name="40% - 輔色3 15 2" xfId="3822"/>
    <cellStyle name="40% - 輔色3 16" xfId="536"/>
    <cellStyle name="40% - 輔色3 16 2" xfId="3823"/>
    <cellStyle name="40% - 輔色3 17" xfId="537"/>
    <cellStyle name="40% - 輔色3 17 2" xfId="3824"/>
    <cellStyle name="40% - 輔色3 18" xfId="538"/>
    <cellStyle name="40% - 輔色3 18 2" xfId="3825"/>
    <cellStyle name="40% - 輔色3 19" xfId="539"/>
    <cellStyle name="40% - 輔色3 19 2" xfId="3826"/>
    <cellStyle name="40% - 輔色3 2" xfId="540"/>
    <cellStyle name="40% - 輔色3 2 2" xfId="3827"/>
    <cellStyle name="40% - 輔色3 20" xfId="541"/>
    <cellStyle name="40% - 輔色3 20 2" xfId="3828"/>
    <cellStyle name="40% - 輔色3 21" xfId="542"/>
    <cellStyle name="40% - 輔色3 21 2" xfId="3829"/>
    <cellStyle name="40% - 輔色3 22" xfId="543"/>
    <cellStyle name="40% - 輔色3 22 2" xfId="3830"/>
    <cellStyle name="40% - 輔色3 23" xfId="544"/>
    <cellStyle name="40% - 輔色3 23 2" xfId="3831"/>
    <cellStyle name="40% - 輔色3 24" xfId="545"/>
    <cellStyle name="40% - 輔色3 24 2" xfId="3832"/>
    <cellStyle name="40% - 輔色3 25" xfId="546"/>
    <cellStyle name="40% - 輔色3 25 2" xfId="3833"/>
    <cellStyle name="40% - 輔色3 26" xfId="547"/>
    <cellStyle name="40% - 輔色3 26 2" xfId="3834"/>
    <cellStyle name="40% - 輔色3 27" xfId="548"/>
    <cellStyle name="40% - 輔色3 28" xfId="549"/>
    <cellStyle name="40% - 輔色3 29" xfId="550"/>
    <cellStyle name="40% - 輔色3 3" xfId="551"/>
    <cellStyle name="40% - 輔色3 3 2" xfId="3835"/>
    <cellStyle name="40% - 輔色3 30" xfId="552"/>
    <cellStyle name="40% - 輔色3 31" xfId="553"/>
    <cellStyle name="40% - 輔色3 32" xfId="554"/>
    <cellStyle name="40% - 輔色3 33" xfId="555"/>
    <cellStyle name="40% - 輔色3 34" xfId="556"/>
    <cellStyle name="40% - 輔色3 35" xfId="557"/>
    <cellStyle name="40% - 輔色3 36" xfId="558"/>
    <cellStyle name="40% - 輔色3 37" xfId="559"/>
    <cellStyle name="40% - 輔色3 38" xfId="560"/>
    <cellStyle name="40% - 輔色3 39" xfId="561"/>
    <cellStyle name="40% - 輔色3 4" xfId="562"/>
    <cellStyle name="40% - 輔色3 4 2" xfId="3836"/>
    <cellStyle name="40% - 輔色3 40" xfId="563"/>
    <cellStyle name="40% - 輔色3 41" xfId="564"/>
    <cellStyle name="40% - 輔色3 42" xfId="565"/>
    <cellStyle name="40% - 輔色3 43" xfId="566"/>
    <cellStyle name="40% - 輔色3 44" xfId="567"/>
    <cellStyle name="40% - 輔色3 45" xfId="568"/>
    <cellStyle name="40% - 輔色3 46" xfId="569"/>
    <cellStyle name="40% - 輔色3 47" xfId="570"/>
    <cellStyle name="40% - 輔色3 48" xfId="571"/>
    <cellStyle name="40% - 輔色3 49" xfId="572"/>
    <cellStyle name="40% - 輔色3 5" xfId="573"/>
    <cellStyle name="40% - 輔色3 5 2" xfId="3837"/>
    <cellStyle name="40% - 輔色3 50" xfId="574"/>
    <cellStyle name="40% - 輔色3 51" xfId="575"/>
    <cellStyle name="40% - 輔色3 52" xfId="576"/>
    <cellStyle name="40% - 輔色3 53" xfId="577"/>
    <cellStyle name="40% - 輔色3 54" xfId="578"/>
    <cellStyle name="40% - 輔色3 55" xfId="579"/>
    <cellStyle name="40% - 輔色3 56" xfId="580"/>
    <cellStyle name="40% - 輔色3 57" xfId="581"/>
    <cellStyle name="40% - 輔色3 58" xfId="582"/>
    <cellStyle name="40% - 輔色3 59" xfId="583"/>
    <cellStyle name="40% - 輔色3 6" xfId="584"/>
    <cellStyle name="40% - 輔色3 6 2" xfId="3838"/>
    <cellStyle name="40% - 輔色3 60" xfId="585"/>
    <cellStyle name="40% - 輔色3 61" xfId="586"/>
    <cellStyle name="40% - 輔色3 61 2" xfId="4916"/>
    <cellStyle name="40% - 輔色3 62" xfId="587"/>
    <cellStyle name="40% - 輔色3 62 2" xfId="4917"/>
    <cellStyle name="40% - 輔色3 63" xfId="3324"/>
    <cellStyle name="40% - 輔色3 64" xfId="3325"/>
    <cellStyle name="40% - 輔色3 65" xfId="3816"/>
    <cellStyle name="40% - 輔色3 66" xfId="4773"/>
    <cellStyle name="40% - 輔色3 66 2" xfId="5217"/>
    <cellStyle name="40% - 輔色3 66 2 2" xfId="5546"/>
    <cellStyle name="40% - 輔色3 66 3" xfId="5509"/>
    <cellStyle name="40% - 輔色3 67" xfId="4880"/>
    <cellStyle name="40% - 輔色3 67 2" xfId="5238"/>
    <cellStyle name="40% - 輔色3 67 2 2" xfId="5567"/>
    <cellStyle name="40% - 輔色3 67 3" xfId="5530"/>
    <cellStyle name="40% - 輔色3 68" xfId="5309"/>
    <cellStyle name="40% - 輔色3 68 2" xfId="5583"/>
    <cellStyle name="40% - 輔色3 69" xfId="4915"/>
    <cellStyle name="40% - 輔色3 7" xfId="588"/>
    <cellStyle name="40% - 輔色3 7 2" xfId="3839"/>
    <cellStyle name="40% - 輔色3 70" xfId="5339"/>
    <cellStyle name="40% - 輔色3 70 2" xfId="5596"/>
    <cellStyle name="40% - 輔色3 71" xfId="5423"/>
    <cellStyle name="40% - 輔色3 71 2" xfId="5617"/>
    <cellStyle name="40% - 輔色3 72" xfId="5453"/>
    <cellStyle name="40% - 輔色3 73" xfId="3323"/>
    <cellStyle name="40% - 輔色3 8" xfId="589"/>
    <cellStyle name="40% - 輔色3 8 2" xfId="3840"/>
    <cellStyle name="40% - 輔色3 9" xfId="590"/>
    <cellStyle name="40% - 輔色3 9 2" xfId="3841"/>
    <cellStyle name="40% - 輔色4" xfId="591" builtinId="43" customBuiltin="1"/>
    <cellStyle name="40% - 輔色4 10" xfId="592"/>
    <cellStyle name="40% - 輔色4 10 2" xfId="3843"/>
    <cellStyle name="40% - 輔色4 11" xfId="593"/>
    <cellStyle name="40% - 輔色4 11 2" xfId="3844"/>
    <cellStyle name="40% - 輔色4 12" xfId="594"/>
    <cellStyle name="40% - 輔色4 12 2" xfId="3845"/>
    <cellStyle name="40% - 輔色4 13" xfId="595"/>
    <cellStyle name="40% - 輔色4 13 2" xfId="3846"/>
    <cellStyle name="40% - 輔色4 14" xfId="596"/>
    <cellStyle name="40% - 輔色4 14 2" xfId="3847"/>
    <cellStyle name="40% - 輔色4 15" xfId="597"/>
    <cellStyle name="40% - 輔色4 15 2" xfId="3848"/>
    <cellStyle name="40% - 輔色4 16" xfId="598"/>
    <cellStyle name="40% - 輔色4 16 2" xfId="3849"/>
    <cellStyle name="40% - 輔色4 17" xfId="599"/>
    <cellStyle name="40% - 輔色4 17 2" xfId="3850"/>
    <cellStyle name="40% - 輔色4 18" xfId="600"/>
    <cellStyle name="40% - 輔色4 18 2" xfId="3851"/>
    <cellStyle name="40% - 輔色4 19" xfId="601"/>
    <cellStyle name="40% - 輔色4 19 2" xfId="3852"/>
    <cellStyle name="40% - 輔色4 2" xfId="602"/>
    <cellStyle name="40% - 輔色4 2 2" xfId="3853"/>
    <cellStyle name="40% - 輔色4 20" xfId="603"/>
    <cellStyle name="40% - 輔色4 20 2" xfId="3854"/>
    <cellStyle name="40% - 輔色4 21" xfId="604"/>
    <cellStyle name="40% - 輔色4 21 2" xfId="3855"/>
    <cellStyle name="40% - 輔色4 22" xfId="605"/>
    <cellStyle name="40% - 輔色4 22 2" xfId="3856"/>
    <cellStyle name="40% - 輔色4 23" xfId="606"/>
    <cellStyle name="40% - 輔色4 23 2" xfId="3857"/>
    <cellStyle name="40% - 輔色4 24" xfId="607"/>
    <cellStyle name="40% - 輔色4 24 2" xfId="3858"/>
    <cellStyle name="40% - 輔色4 25" xfId="608"/>
    <cellStyle name="40% - 輔色4 25 2" xfId="3859"/>
    <cellStyle name="40% - 輔色4 26" xfId="609"/>
    <cellStyle name="40% - 輔色4 26 2" xfId="3860"/>
    <cellStyle name="40% - 輔色4 27" xfId="610"/>
    <cellStyle name="40% - 輔色4 28" xfId="611"/>
    <cellStyle name="40% - 輔色4 29" xfId="612"/>
    <cellStyle name="40% - 輔色4 3" xfId="613"/>
    <cellStyle name="40% - 輔色4 3 2" xfId="3861"/>
    <cellStyle name="40% - 輔色4 30" xfId="614"/>
    <cellStyle name="40% - 輔色4 31" xfId="615"/>
    <cellStyle name="40% - 輔色4 32" xfId="616"/>
    <cellStyle name="40% - 輔色4 33" xfId="617"/>
    <cellStyle name="40% - 輔色4 34" xfId="618"/>
    <cellStyle name="40% - 輔色4 35" xfId="619"/>
    <cellStyle name="40% - 輔色4 36" xfId="620"/>
    <cellStyle name="40% - 輔色4 37" xfId="621"/>
    <cellStyle name="40% - 輔色4 38" xfId="622"/>
    <cellStyle name="40% - 輔色4 39" xfId="623"/>
    <cellStyle name="40% - 輔色4 4" xfId="624"/>
    <cellStyle name="40% - 輔色4 4 2" xfId="3862"/>
    <cellStyle name="40% - 輔色4 40" xfId="625"/>
    <cellStyle name="40% - 輔色4 41" xfId="626"/>
    <cellStyle name="40% - 輔色4 42" xfId="627"/>
    <cellStyle name="40% - 輔色4 43" xfId="628"/>
    <cellStyle name="40% - 輔色4 44" xfId="629"/>
    <cellStyle name="40% - 輔色4 45" xfId="630"/>
    <cellStyle name="40% - 輔色4 46" xfId="631"/>
    <cellStyle name="40% - 輔色4 47" xfId="632"/>
    <cellStyle name="40% - 輔色4 48" xfId="633"/>
    <cellStyle name="40% - 輔色4 49" xfId="634"/>
    <cellStyle name="40% - 輔色4 5" xfId="635"/>
    <cellStyle name="40% - 輔色4 5 2" xfId="3863"/>
    <cellStyle name="40% - 輔色4 50" xfId="636"/>
    <cellStyle name="40% - 輔色4 51" xfId="637"/>
    <cellStyle name="40% - 輔色4 52" xfId="638"/>
    <cellStyle name="40% - 輔色4 53" xfId="639"/>
    <cellStyle name="40% - 輔色4 54" xfId="640"/>
    <cellStyle name="40% - 輔色4 55" xfId="641"/>
    <cellStyle name="40% - 輔色4 56" xfId="642"/>
    <cellStyle name="40% - 輔色4 57" xfId="643"/>
    <cellStyle name="40% - 輔色4 58" xfId="644"/>
    <cellStyle name="40% - 輔色4 59" xfId="645"/>
    <cellStyle name="40% - 輔色4 6" xfId="646"/>
    <cellStyle name="40% - 輔色4 6 2" xfId="3864"/>
    <cellStyle name="40% - 輔色4 60" xfId="647"/>
    <cellStyle name="40% - 輔色4 61" xfId="648"/>
    <cellStyle name="40% - 輔色4 61 2" xfId="4919"/>
    <cellStyle name="40% - 輔色4 62" xfId="649"/>
    <cellStyle name="40% - 輔色4 62 2" xfId="4920"/>
    <cellStyle name="40% - 輔色4 63" xfId="3327"/>
    <cellStyle name="40% - 輔色4 64" xfId="3328"/>
    <cellStyle name="40% - 輔色4 65" xfId="3842"/>
    <cellStyle name="40% - 輔色4 66" xfId="4777"/>
    <cellStyle name="40% - 輔色4 66 2" xfId="5219"/>
    <cellStyle name="40% - 輔色4 66 2 2" xfId="5548"/>
    <cellStyle name="40% - 輔色4 66 3" xfId="5511"/>
    <cellStyle name="40% - 輔色4 67" xfId="4882"/>
    <cellStyle name="40% - 輔色4 67 2" xfId="5240"/>
    <cellStyle name="40% - 輔色4 67 2 2" xfId="5569"/>
    <cellStyle name="40% - 輔色4 67 3" xfId="5532"/>
    <cellStyle name="40% - 輔色4 68" xfId="5311"/>
    <cellStyle name="40% - 輔色4 68 2" xfId="5585"/>
    <cellStyle name="40% - 輔色4 69" xfId="4918"/>
    <cellStyle name="40% - 輔色4 7" xfId="650"/>
    <cellStyle name="40% - 輔色4 7 2" xfId="3865"/>
    <cellStyle name="40% - 輔色4 70" xfId="5341"/>
    <cellStyle name="40% - 輔色4 70 2" xfId="5598"/>
    <cellStyle name="40% - 輔色4 71" xfId="5425"/>
    <cellStyle name="40% - 輔色4 71 2" xfId="5619"/>
    <cellStyle name="40% - 輔色4 72" xfId="5454"/>
    <cellStyle name="40% - 輔色4 73" xfId="3326"/>
    <cellStyle name="40% - 輔色4 8" xfId="651"/>
    <cellStyle name="40% - 輔色4 8 2" xfId="3866"/>
    <cellStyle name="40% - 輔色4 9" xfId="652"/>
    <cellStyle name="40% - 輔色4 9 2" xfId="3867"/>
    <cellStyle name="40% - 輔色5" xfId="653" builtinId="47" customBuiltin="1"/>
    <cellStyle name="40% - 輔色5 10" xfId="654"/>
    <cellStyle name="40% - 輔色5 10 2" xfId="3868"/>
    <cellStyle name="40% - 輔色5 11" xfId="655"/>
    <cellStyle name="40% - 輔色5 11 2" xfId="3869"/>
    <cellStyle name="40% - 輔色5 12" xfId="656"/>
    <cellStyle name="40% - 輔色5 12 2" xfId="3870"/>
    <cellStyle name="40% - 輔色5 13" xfId="657"/>
    <cellStyle name="40% - 輔色5 13 2" xfId="3871"/>
    <cellStyle name="40% - 輔色5 14" xfId="658"/>
    <cellStyle name="40% - 輔色5 14 2" xfId="3872"/>
    <cellStyle name="40% - 輔色5 15" xfId="659"/>
    <cellStyle name="40% - 輔色5 15 2" xfId="3873"/>
    <cellStyle name="40% - 輔色5 16" xfId="660"/>
    <cellStyle name="40% - 輔色5 16 2" xfId="3874"/>
    <cellStyle name="40% - 輔色5 17" xfId="661"/>
    <cellStyle name="40% - 輔色5 17 2" xfId="3875"/>
    <cellStyle name="40% - 輔色5 18" xfId="662"/>
    <cellStyle name="40% - 輔色5 18 2" xfId="3876"/>
    <cellStyle name="40% - 輔色5 19" xfId="663"/>
    <cellStyle name="40% - 輔色5 19 2" xfId="3877"/>
    <cellStyle name="40% - 輔色5 2" xfId="664"/>
    <cellStyle name="40% - 輔色5 2 2" xfId="3878"/>
    <cellStyle name="40% - 輔色5 20" xfId="665"/>
    <cellStyle name="40% - 輔色5 20 2" xfId="3879"/>
    <cellStyle name="40% - 輔色5 21" xfId="666"/>
    <cellStyle name="40% - 輔色5 21 2" xfId="3880"/>
    <cellStyle name="40% - 輔色5 22" xfId="667"/>
    <cellStyle name="40% - 輔色5 22 2" xfId="3881"/>
    <cellStyle name="40% - 輔色5 23" xfId="668"/>
    <cellStyle name="40% - 輔色5 23 2" xfId="3882"/>
    <cellStyle name="40% - 輔色5 24" xfId="669"/>
    <cellStyle name="40% - 輔色5 24 2" xfId="3883"/>
    <cellStyle name="40% - 輔色5 25" xfId="670"/>
    <cellStyle name="40% - 輔色5 25 2" xfId="3884"/>
    <cellStyle name="40% - 輔色5 26" xfId="671"/>
    <cellStyle name="40% - 輔色5 26 2" xfId="3885"/>
    <cellStyle name="40% - 輔色5 27" xfId="672"/>
    <cellStyle name="40% - 輔色5 28" xfId="673"/>
    <cellStyle name="40% - 輔色5 29" xfId="674"/>
    <cellStyle name="40% - 輔色5 3" xfId="675"/>
    <cellStyle name="40% - 輔色5 3 2" xfId="3886"/>
    <cellStyle name="40% - 輔色5 30" xfId="676"/>
    <cellStyle name="40% - 輔色5 31" xfId="677"/>
    <cellStyle name="40% - 輔色5 32" xfId="678"/>
    <cellStyle name="40% - 輔色5 33" xfId="679"/>
    <cellStyle name="40% - 輔色5 34" xfId="680"/>
    <cellStyle name="40% - 輔色5 35" xfId="681"/>
    <cellStyle name="40% - 輔色5 36" xfId="682"/>
    <cellStyle name="40% - 輔色5 37" xfId="683"/>
    <cellStyle name="40% - 輔色5 38" xfId="684"/>
    <cellStyle name="40% - 輔色5 39" xfId="685"/>
    <cellStyle name="40% - 輔色5 4" xfId="686"/>
    <cellStyle name="40% - 輔色5 4 2" xfId="3887"/>
    <cellStyle name="40% - 輔色5 40" xfId="687"/>
    <cellStyle name="40% - 輔色5 41" xfId="688"/>
    <cellStyle name="40% - 輔色5 42" xfId="689"/>
    <cellStyle name="40% - 輔色5 43" xfId="690"/>
    <cellStyle name="40% - 輔色5 44" xfId="691"/>
    <cellStyle name="40% - 輔色5 45" xfId="692"/>
    <cellStyle name="40% - 輔色5 46" xfId="693"/>
    <cellStyle name="40% - 輔色5 47" xfId="694"/>
    <cellStyle name="40% - 輔色5 48" xfId="695"/>
    <cellStyle name="40% - 輔色5 49" xfId="696"/>
    <cellStyle name="40% - 輔色5 5" xfId="697"/>
    <cellStyle name="40% - 輔色5 5 2" xfId="3888"/>
    <cellStyle name="40% - 輔色5 50" xfId="698"/>
    <cellStyle name="40% - 輔色5 51" xfId="699"/>
    <cellStyle name="40% - 輔色5 52" xfId="700"/>
    <cellStyle name="40% - 輔色5 53" xfId="701"/>
    <cellStyle name="40% - 輔色5 54" xfId="702"/>
    <cellStyle name="40% - 輔色5 55" xfId="703"/>
    <cellStyle name="40% - 輔色5 56" xfId="704"/>
    <cellStyle name="40% - 輔色5 57" xfId="705"/>
    <cellStyle name="40% - 輔色5 58" xfId="706"/>
    <cellStyle name="40% - 輔色5 59" xfId="707"/>
    <cellStyle name="40% - 輔色5 6" xfId="708"/>
    <cellStyle name="40% - 輔色5 6 2" xfId="3889"/>
    <cellStyle name="40% - 輔色5 60" xfId="709"/>
    <cellStyle name="40% - 輔色5 61" xfId="710"/>
    <cellStyle name="40% - 輔色5 61 2" xfId="4921"/>
    <cellStyle name="40% - 輔色5 62" xfId="711"/>
    <cellStyle name="40% - 輔色5 62 2" xfId="4922"/>
    <cellStyle name="40% - 輔色5 63" xfId="3329"/>
    <cellStyle name="40% - 輔色5 64" xfId="3330"/>
    <cellStyle name="40% - 輔色5 65" xfId="4781"/>
    <cellStyle name="40% - 輔色5 65 2" xfId="5221"/>
    <cellStyle name="40% - 輔色5 65 2 2" xfId="5550"/>
    <cellStyle name="40% - 輔色5 65 3" xfId="5513"/>
    <cellStyle name="40% - 輔色5 66" xfId="4884"/>
    <cellStyle name="40% - 輔色5 66 2" xfId="5242"/>
    <cellStyle name="40% - 輔色5 66 2 2" xfId="5571"/>
    <cellStyle name="40% - 輔色5 66 3" xfId="5534"/>
    <cellStyle name="40% - 輔色5 67" xfId="5314"/>
    <cellStyle name="40% - 輔色5 67 2" xfId="5587"/>
    <cellStyle name="40% - 輔色5 68" xfId="5344"/>
    <cellStyle name="40% - 輔色5 68 2" xfId="5600"/>
    <cellStyle name="40% - 輔色5 69" xfId="5428"/>
    <cellStyle name="40% - 輔色5 69 2" xfId="5622"/>
    <cellStyle name="40% - 輔色5 7" xfId="712"/>
    <cellStyle name="40% - 輔色5 7 2" xfId="3890"/>
    <cellStyle name="40% - 輔色5 70" xfId="5455"/>
    <cellStyle name="40% - 輔色5 8" xfId="713"/>
    <cellStyle name="40% - 輔色5 8 2" xfId="3891"/>
    <cellStyle name="40% - 輔色5 9" xfId="714"/>
    <cellStyle name="40% - 輔色5 9 2" xfId="3892"/>
    <cellStyle name="40% - 輔色6" xfId="715" builtinId="51" customBuiltin="1"/>
    <cellStyle name="40% - 輔色6 10" xfId="716"/>
    <cellStyle name="40% - 輔色6 10 2" xfId="3894"/>
    <cellStyle name="40% - 輔色6 11" xfId="717"/>
    <cellStyle name="40% - 輔色6 11 2" xfId="3895"/>
    <cellStyle name="40% - 輔色6 12" xfId="718"/>
    <cellStyle name="40% - 輔色6 12 2" xfId="3896"/>
    <cellStyle name="40% - 輔色6 13" xfId="719"/>
    <cellStyle name="40% - 輔色6 13 2" xfId="3897"/>
    <cellStyle name="40% - 輔色6 14" xfId="720"/>
    <cellStyle name="40% - 輔色6 14 2" xfId="3898"/>
    <cellStyle name="40% - 輔色6 15" xfId="721"/>
    <cellStyle name="40% - 輔色6 15 2" xfId="3899"/>
    <cellStyle name="40% - 輔色6 16" xfId="722"/>
    <cellStyle name="40% - 輔色6 16 2" xfId="3900"/>
    <cellStyle name="40% - 輔色6 17" xfId="723"/>
    <cellStyle name="40% - 輔色6 17 2" xfId="3901"/>
    <cellStyle name="40% - 輔色6 18" xfId="724"/>
    <cellStyle name="40% - 輔色6 18 2" xfId="3902"/>
    <cellStyle name="40% - 輔色6 19" xfId="725"/>
    <cellStyle name="40% - 輔色6 19 2" xfId="3903"/>
    <cellStyle name="40% - 輔色6 2" xfId="726"/>
    <cellStyle name="40% - 輔色6 2 2" xfId="3904"/>
    <cellStyle name="40% - 輔色6 20" xfId="727"/>
    <cellStyle name="40% - 輔色6 20 2" xfId="3905"/>
    <cellStyle name="40% - 輔色6 21" xfId="728"/>
    <cellStyle name="40% - 輔色6 21 2" xfId="3906"/>
    <cellStyle name="40% - 輔色6 22" xfId="729"/>
    <cellStyle name="40% - 輔色6 22 2" xfId="3907"/>
    <cellStyle name="40% - 輔色6 23" xfId="730"/>
    <cellStyle name="40% - 輔色6 23 2" xfId="3908"/>
    <cellStyle name="40% - 輔色6 24" xfId="731"/>
    <cellStyle name="40% - 輔色6 24 2" xfId="3909"/>
    <cellStyle name="40% - 輔色6 25" xfId="732"/>
    <cellStyle name="40% - 輔色6 25 2" xfId="3910"/>
    <cellStyle name="40% - 輔色6 26" xfId="733"/>
    <cellStyle name="40% - 輔色6 26 2" xfId="3911"/>
    <cellStyle name="40% - 輔色6 27" xfId="734"/>
    <cellStyle name="40% - 輔色6 28" xfId="735"/>
    <cellStyle name="40% - 輔色6 29" xfId="736"/>
    <cellStyle name="40% - 輔色6 3" xfId="737"/>
    <cellStyle name="40% - 輔色6 3 2" xfId="3912"/>
    <cellStyle name="40% - 輔色6 30" xfId="738"/>
    <cellStyle name="40% - 輔色6 31" xfId="739"/>
    <cellStyle name="40% - 輔色6 32" xfId="740"/>
    <cellStyle name="40% - 輔色6 33" xfId="741"/>
    <cellStyle name="40% - 輔色6 34" xfId="742"/>
    <cellStyle name="40% - 輔色6 35" xfId="743"/>
    <cellStyle name="40% - 輔色6 36" xfId="744"/>
    <cellStyle name="40% - 輔色6 37" xfId="745"/>
    <cellStyle name="40% - 輔色6 38" xfId="746"/>
    <cellStyle name="40% - 輔色6 39" xfId="747"/>
    <cellStyle name="40% - 輔色6 4" xfId="748"/>
    <cellStyle name="40% - 輔色6 4 2" xfId="3913"/>
    <cellStyle name="40% - 輔色6 40" xfId="749"/>
    <cellStyle name="40% - 輔色6 41" xfId="750"/>
    <cellStyle name="40% - 輔色6 42" xfId="751"/>
    <cellStyle name="40% - 輔色6 43" xfId="752"/>
    <cellStyle name="40% - 輔色6 44" xfId="753"/>
    <cellStyle name="40% - 輔色6 45" xfId="754"/>
    <cellStyle name="40% - 輔色6 46" xfId="755"/>
    <cellStyle name="40% - 輔色6 47" xfId="756"/>
    <cellStyle name="40% - 輔色6 48" xfId="757"/>
    <cellStyle name="40% - 輔色6 49" xfId="758"/>
    <cellStyle name="40% - 輔色6 5" xfId="759"/>
    <cellStyle name="40% - 輔色6 5 2" xfId="3914"/>
    <cellStyle name="40% - 輔色6 50" xfId="760"/>
    <cellStyle name="40% - 輔色6 51" xfId="761"/>
    <cellStyle name="40% - 輔色6 52" xfId="762"/>
    <cellStyle name="40% - 輔色6 53" xfId="763"/>
    <cellStyle name="40% - 輔色6 54" xfId="764"/>
    <cellStyle name="40% - 輔色6 55" xfId="765"/>
    <cellStyle name="40% - 輔色6 56" xfId="766"/>
    <cellStyle name="40% - 輔色6 57" xfId="767"/>
    <cellStyle name="40% - 輔色6 58" xfId="768"/>
    <cellStyle name="40% - 輔色6 59" xfId="769"/>
    <cellStyle name="40% - 輔色6 6" xfId="770"/>
    <cellStyle name="40% - 輔色6 6 2" xfId="3915"/>
    <cellStyle name="40% - 輔色6 60" xfId="771"/>
    <cellStyle name="40% - 輔色6 61" xfId="772"/>
    <cellStyle name="40% - 輔色6 61 2" xfId="4924"/>
    <cellStyle name="40% - 輔色6 62" xfId="773"/>
    <cellStyle name="40% - 輔色6 62 2" xfId="4925"/>
    <cellStyle name="40% - 輔色6 63" xfId="3332"/>
    <cellStyle name="40% - 輔色6 64" xfId="3333"/>
    <cellStyle name="40% - 輔色6 65" xfId="3893"/>
    <cellStyle name="40% - 輔色6 66" xfId="4785"/>
    <cellStyle name="40% - 輔色6 66 2" xfId="5223"/>
    <cellStyle name="40% - 輔色6 66 2 2" xfId="5552"/>
    <cellStyle name="40% - 輔色6 66 3" xfId="5515"/>
    <cellStyle name="40% - 輔色6 67" xfId="4886"/>
    <cellStyle name="40% - 輔色6 67 2" xfId="5244"/>
    <cellStyle name="40% - 輔色6 67 2 2" xfId="5573"/>
    <cellStyle name="40% - 輔色6 67 3" xfId="5536"/>
    <cellStyle name="40% - 輔色6 68" xfId="5317"/>
    <cellStyle name="40% - 輔色6 68 2" xfId="5589"/>
    <cellStyle name="40% - 輔色6 69" xfId="4923"/>
    <cellStyle name="40% - 輔色6 7" xfId="774"/>
    <cellStyle name="40% - 輔色6 7 2" xfId="3916"/>
    <cellStyle name="40% - 輔色6 70" xfId="5346"/>
    <cellStyle name="40% - 輔色6 70 2" xfId="5602"/>
    <cellStyle name="40% - 輔色6 71" xfId="5430"/>
    <cellStyle name="40% - 輔色6 71 2" xfId="5624"/>
    <cellStyle name="40% - 輔色6 72" xfId="5456"/>
    <cellStyle name="40% - 輔色6 73" xfId="3331"/>
    <cellStyle name="40% - 輔色6 8" xfId="775"/>
    <cellStyle name="40% - 輔色6 8 2" xfId="3917"/>
    <cellStyle name="40% - 輔色6 9" xfId="776"/>
    <cellStyle name="40% - 輔色6 9 2" xfId="3918"/>
    <cellStyle name="60% - Accent1" xfId="777"/>
    <cellStyle name="60% - Accent1 2" xfId="778"/>
    <cellStyle name="60% - Accent2" xfId="779"/>
    <cellStyle name="60% - Accent2 2" xfId="780"/>
    <cellStyle name="60% - Accent3" xfId="781"/>
    <cellStyle name="60% - Accent3 2" xfId="782"/>
    <cellStyle name="60% - Accent4" xfId="783"/>
    <cellStyle name="60% - Accent4 2" xfId="784"/>
    <cellStyle name="60% - Accent5" xfId="785"/>
    <cellStyle name="60% - Accent5 2" xfId="786"/>
    <cellStyle name="60% - Accent6" xfId="787"/>
    <cellStyle name="60% - Accent6 2" xfId="788"/>
    <cellStyle name="60% - 輔色1" xfId="789" builtinId="32" customBuiltin="1"/>
    <cellStyle name="60% - 輔色1 10" xfId="790"/>
    <cellStyle name="60% - 輔色1 10 2" xfId="3920"/>
    <cellStyle name="60% - 輔色1 11" xfId="791"/>
    <cellStyle name="60% - 輔色1 11 2" xfId="3921"/>
    <cellStyle name="60% - 輔色1 12" xfId="792"/>
    <cellStyle name="60% - 輔色1 12 2" xfId="3922"/>
    <cellStyle name="60% - 輔色1 13" xfId="793"/>
    <cellStyle name="60% - 輔色1 13 2" xfId="3923"/>
    <cellStyle name="60% - 輔色1 14" xfId="794"/>
    <cellStyle name="60% - 輔色1 14 2" xfId="3924"/>
    <cellStyle name="60% - 輔色1 15" xfId="795"/>
    <cellStyle name="60% - 輔色1 15 2" xfId="3925"/>
    <cellStyle name="60% - 輔色1 16" xfId="796"/>
    <cellStyle name="60% - 輔色1 16 2" xfId="3926"/>
    <cellStyle name="60% - 輔色1 17" xfId="797"/>
    <cellStyle name="60% - 輔色1 17 2" xfId="3927"/>
    <cellStyle name="60% - 輔色1 18" xfId="798"/>
    <cellStyle name="60% - 輔色1 18 2" xfId="3928"/>
    <cellStyle name="60% - 輔色1 19" xfId="799"/>
    <cellStyle name="60% - 輔色1 19 2" xfId="3929"/>
    <cellStyle name="60% - 輔色1 2" xfId="800"/>
    <cellStyle name="60% - 輔色1 2 2" xfId="3930"/>
    <cellStyle name="60% - 輔色1 20" xfId="801"/>
    <cellStyle name="60% - 輔色1 20 2" xfId="3931"/>
    <cellStyle name="60% - 輔色1 21" xfId="802"/>
    <cellStyle name="60% - 輔色1 21 2" xfId="3932"/>
    <cellStyle name="60% - 輔色1 22" xfId="803"/>
    <cellStyle name="60% - 輔色1 22 2" xfId="3933"/>
    <cellStyle name="60% - 輔色1 23" xfId="804"/>
    <cellStyle name="60% - 輔色1 23 2" xfId="3934"/>
    <cellStyle name="60% - 輔色1 24" xfId="805"/>
    <cellStyle name="60% - 輔色1 24 2" xfId="3935"/>
    <cellStyle name="60% - 輔色1 25" xfId="806"/>
    <cellStyle name="60% - 輔色1 25 2" xfId="3936"/>
    <cellStyle name="60% - 輔色1 26" xfId="807"/>
    <cellStyle name="60% - 輔色1 26 2" xfId="3937"/>
    <cellStyle name="60% - 輔色1 27" xfId="808"/>
    <cellStyle name="60% - 輔色1 28" xfId="809"/>
    <cellStyle name="60% - 輔色1 29" xfId="810"/>
    <cellStyle name="60% - 輔色1 3" xfId="811"/>
    <cellStyle name="60% - 輔色1 3 2" xfId="3938"/>
    <cellStyle name="60% - 輔色1 30" xfId="812"/>
    <cellStyle name="60% - 輔色1 31" xfId="813"/>
    <cellStyle name="60% - 輔色1 32" xfId="814"/>
    <cellStyle name="60% - 輔色1 33" xfId="815"/>
    <cellStyle name="60% - 輔色1 34" xfId="816"/>
    <cellStyle name="60% - 輔色1 35" xfId="817"/>
    <cellStyle name="60% - 輔色1 36" xfId="818"/>
    <cellStyle name="60% - 輔色1 37" xfId="819"/>
    <cellStyle name="60% - 輔色1 38" xfId="820"/>
    <cellStyle name="60% - 輔色1 39" xfId="821"/>
    <cellStyle name="60% - 輔色1 4" xfId="822"/>
    <cellStyle name="60% - 輔色1 4 2" xfId="3939"/>
    <cellStyle name="60% - 輔色1 40" xfId="823"/>
    <cellStyle name="60% - 輔色1 41" xfId="824"/>
    <cellStyle name="60% - 輔色1 42" xfId="825"/>
    <cellStyle name="60% - 輔色1 43" xfId="826"/>
    <cellStyle name="60% - 輔色1 44" xfId="827"/>
    <cellStyle name="60% - 輔色1 45" xfId="828"/>
    <cellStyle name="60% - 輔色1 46" xfId="829"/>
    <cellStyle name="60% - 輔色1 47" xfId="830"/>
    <cellStyle name="60% - 輔色1 48" xfId="831"/>
    <cellStyle name="60% - 輔色1 49" xfId="832"/>
    <cellStyle name="60% - 輔色1 5" xfId="833"/>
    <cellStyle name="60% - 輔色1 5 2" xfId="3940"/>
    <cellStyle name="60% - 輔色1 50" xfId="834"/>
    <cellStyle name="60% - 輔色1 51" xfId="835"/>
    <cellStyle name="60% - 輔色1 52" xfId="836"/>
    <cellStyle name="60% - 輔色1 53" xfId="837"/>
    <cellStyle name="60% - 輔色1 54" xfId="838"/>
    <cellStyle name="60% - 輔色1 55" xfId="839"/>
    <cellStyle name="60% - 輔色1 56" xfId="840"/>
    <cellStyle name="60% - 輔色1 57" xfId="841"/>
    <cellStyle name="60% - 輔色1 58" xfId="842"/>
    <cellStyle name="60% - 輔色1 59" xfId="843"/>
    <cellStyle name="60% - 輔色1 6" xfId="844"/>
    <cellStyle name="60% - 輔色1 6 2" xfId="3941"/>
    <cellStyle name="60% - 輔色1 60" xfId="845"/>
    <cellStyle name="60% - 輔色1 61" xfId="846"/>
    <cellStyle name="60% - 輔色1 61 2" xfId="4926"/>
    <cellStyle name="60% - 輔色1 62" xfId="847"/>
    <cellStyle name="60% - 輔色1 62 2" xfId="4927"/>
    <cellStyle name="60% - 輔色1 63" xfId="3334"/>
    <cellStyle name="60% - 輔色1 64" xfId="3335"/>
    <cellStyle name="60% - 輔色1 65" xfId="3919"/>
    <cellStyle name="60% - 輔色1 66" xfId="4766"/>
    <cellStyle name="60% - 輔色1 67" xfId="5457"/>
    <cellStyle name="60% - 輔色1 7" xfId="848"/>
    <cellStyle name="60% - 輔色1 7 2" xfId="3942"/>
    <cellStyle name="60% - 輔色1 8" xfId="849"/>
    <cellStyle name="60% - 輔色1 8 2" xfId="3943"/>
    <cellStyle name="60% - 輔色1 9" xfId="850"/>
    <cellStyle name="60% - 輔色1 9 2" xfId="3944"/>
    <cellStyle name="60% - 輔色2" xfId="851" builtinId="36" customBuiltin="1"/>
    <cellStyle name="60% - 輔色2 10" xfId="852"/>
    <cellStyle name="60% - 輔色2 10 2" xfId="3945"/>
    <cellStyle name="60% - 輔色2 11" xfId="853"/>
    <cellStyle name="60% - 輔色2 11 2" xfId="3946"/>
    <cellStyle name="60% - 輔色2 12" xfId="854"/>
    <cellStyle name="60% - 輔色2 12 2" xfId="3947"/>
    <cellStyle name="60% - 輔色2 13" xfId="855"/>
    <cellStyle name="60% - 輔色2 13 2" xfId="3948"/>
    <cellStyle name="60% - 輔色2 14" xfId="856"/>
    <cellStyle name="60% - 輔色2 14 2" xfId="3949"/>
    <cellStyle name="60% - 輔色2 15" xfId="857"/>
    <cellStyle name="60% - 輔色2 15 2" xfId="3950"/>
    <cellStyle name="60% - 輔色2 16" xfId="858"/>
    <cellStyle name="60% - 輔色2 16 2" xfId="3951"/>
    <cellStyle name="60% - 輔色2 17" xfId="859"/>
    <cellStyle name="60% - 輔色2 17 2" xfId="3952"/>
    <cellStyle name="60% - 輔色2 18" xfId="860"/>
    <cellStyle name="60% - 輔色2 18 2" xfId="3953"/>
    <cellStyle name="60% - 輔色2 19" xfId="861"/>
    <cellStyle name="60% - 輔色2 19 2" xfId="3954"/>
    <cellStyle name="60% - 輔色2 2" xfId="862"/>
    <cellStyle name="60% - 輔色2 2 2" xfId="3955"/>
    <cellStyle name="60% - 輔色2 20" xfId="863"/>
    <cellStyle name="60% - 輔色2 20 2" xfId="3956"/>
    <cellStyle name="60% - 輔色2 21" xfId="864"/>
    <cellStyle name="60% - 輔色2 21 2" xfId="3957"/>
    <cellStyle name="60% - 輔色2 22" xfId="865"/>
    <cellStyle name="60% - 輔色2 22 2" xfId="3958"/>
    <cellStyle name="60% - 輔色2 23" xfId="866"/>
    <cellStyle name="60% - 輔色2 23 2" xfId="3959"/>
    <cellStyle name="60% - 輔色2 24" xfId="867"/>
    <cellStyle name="60% - 輔色2 24 2" xfId="3960"/>
    <cellStyle name="60% - 輔色2 25" xfId="868"/>
    <cellStyle name="60% - 輔色2 25 2" xfId="3961"/>
    <cellStyle name="60% - 輔色2 26" xfId="869"/>
    <cellStyle name="60% - 輔色2 26 2" xfId="3962"/>
    <cellStyle name="60% - 輔色2 27" xfId="870"/>
    <cellStyle name="60% - 輔色2 28" xfId="871"/>
    <cellStyle name="60% - 輔色2 29" xfId="872"/>
    <cellStyle name="60% - 輔色2 3" xfId="873"/>
    <cellStyle name="60% - 輔色2 3 2" xfId="3963"/>
    <cellStyle name="60% - 輔色2 30" xfId="874"/>
    <cellStyle name="60% - 輔色2 31" xfId="875"/>
    <cellStyle name="60% - 輔色2 32" xfId="876"/>
    <cellStyle name="60% - 輔色2 33" xfId="877"/>
    <cellStyle name="60% - 輔色2 34" xfId="878"/>
    <cellStyle name="60% - 輔色2 35" xfId="879"/>
    <cellStyle name="60% - 輔色2 36" xfId="880"/>
    <cellStyle name="60% - 輔色2 37" xfId="881"/>
    <cellStyle name="60% - 輔色2 38" xfId="882"/>
    <cellStyle name="60% - 輔色2 39" xfId="883"/>
    <cellStyle name="60% - 輔色2 4" xfId="884"/>
    <cellStyle name="60% - 輔色2 4 2" xfId="3964"/>
    <cellStyle name="60% - 輔色2 40" xfId="885"/>
    <cellStyle name="60% - 輔色2 41" xfId="886"/>
    <cellStyle name="60% - 輔色2 42" xfId="887"/>
    <cellStyle name="60% - 輔色2 43" xfId="888"/>
    <cellStyle name="60% - 輔色2 44" xfId="889"/>
    <cellStyle name="60% - 輔色2 45" xfId="890"/>
    <cellStyle name="60% - 輔色2 46" xfId="891"/>
    <cellStyle name="60% - 輔色2 47" xfId="892"/>
    <cellStyle name="60% - 輔色2 48" xfId="893"/>
    <cellStyle name="60% - 輔色2 49" xfId="894"/>
    <cellStyle name="60% - 輔色2 5" xfId="895"/>
    <cellStyle name="60% - 輔色2 5 2" xfId="3965"/>
    <cellStyle name="60% - 輔色2 50" xfId="896"/>
    <cellStyle name="60% - 輔色2 51" xfId="897"/>
    <cellStyle name="60% - 輔色2 52" xfId="898"/>
    <cellStyle name="60% - 輔色2 53" xfId="899"/>
    <cellStyle name="60% - 輔色2 54" xfId="900"/>
    <cellStyle name="60% - 輔色2 55" xfId="901"/>
    <cellStyle name="60% - 輔色2 56" xfId="902"/>
    <cellStyle name="60% - 輔色2 57" xfId="903"/>
    <cellStyle name="60% - 輔色2 58" xfId="904"/>
    <cellStyle name="60% - 輔色2 59" xfId="905"/>
    <cellStyle name="60% - 輔色2 6" xfId="906"/>
    <cellStyle name="60% - 輔色2 6 2" xfId="3966"/>
    <cellStyle name="60% - 輔色2 60" xfId="907"/>
    <cellStyle name="60% - 輔色2 60 2" xfId="4928"/>
    <cellStyle name="60% - 輔色2 61" xfId="908"/>
    <cellStyle name="60% - 輔色2 61 2" xfId="4929"/>
    <cellStyle name="60% - 輔色2 62" xfId="3336"/>
    <cellStyle name="60% - 輔色2 63" xfId="3337"/>
    <cellStyle name="60% - 輔色2 64" xfId="4770"/>
    <cellStyle name="60% - 輔色2 65" xfId="5458"/>
    <cellStyle name="60% - 輔色2 7" xfId="909"/>
    <cellStyle name="60% - 輔色2 7 2" xfId="3967"/>
    <cellStyle name="60% - 輔色2 8" xfId="910"/>
    <cellStyle name="60% - 輔色2 8 2" xfId="3968"/>
    <cellStyle name="60% - 輔色2 9" xfId="911"/>
    <cellStyle name="60% - 輔色2 9 2" xfId="3969"/>
    <cellStyle name="60% - 輔色3" xfId="912" builtinId="40" customBuiltin="1"/>
    <cellStyle name="60% - 輔色3 10" xfId="913"/>
    <cellStyle name="60% - 輔色3 10 2" xfId="3971"/>
    <cellStyle name="60% - 輔色3 11" xfId="914"/>
    <cellStyle name="60% - 輔色3 11 2" xfId="3972"/>
    <cellStyle name="60% - 輔色3 12" xfId="915"/>
    <cellStyle name="60% - 輔色3 12 2" xfId="3973"/>
    <cellStyle name="60% - 輔色3 13" xfId="916"/>
    <cellStyle name="60% - 輔色3 13 2" xfId="3974"/>
    <cellStyle name="60% - 輔色3 14" xfId="917"/>
    <cellStyle name="60% - 輔色3 14 2" xfId="3975"/>
    <cellStyle name="60% - 輔色3 15" xfId="918"/>
    <cellStyle name="60% - 輔色3 15 2" xfId="3976"/>
    <cellStyle name="60% - 輔色3 16" xfId="919"/>
    <cellStyle name="60% - 輔色3 16 2" xfId="3977"/>
    <cellStyle name="60% - 輔色3 17" xfId="920"/>
    <cellStyle name="60% - 輔色3 17 2" xfId="3978"/>
    <cellStyle name="60% - 輔色3 18" xfId="921"/>
    <cellStyle name="60% - 輔色3 18 2" xfId="3979"/>
    <cellStyle name="60% - 輔色3 19" xfId="922"/>
    <cellStyle name="60% - 輔色3 19 2" xfId="3980"/>
    <cellStyle name="60% - 輔色3 2" xfId="923"/>
    <cellStyle name="60% - 輔色3 2 2" xfId="3981"/>
    <cellStyle name="60% - 輔色3 20" xfId="924"/>
    <cellStyle name="60% - 輔色3 20 2" xfId="3982"/>
    <cellStyle name="60% - 輔色3 21" xfId="925"/>
    <cellStyle name="60% - 輔色3 21 2" xfId="3983"/>
    <cellStyle name="60% - 輔色3 22" xfId="926"/>
    <cellStyle name="60% - 輔色3 22 2" xfId="3984"/>
    <cellStyle name="60% - 輔色3 23" xfId="927"/>
    <cellStyle name="60% - 輔色3 23 2" xfId="3985"/>
    <cellStyle name="60% - 輔色3 24" xfId="928"/>
    <cellStyle name="60% - 輔色3 24 2" xfId="3986"/>
    <cellStyle name="60% - 輔色3 25" xfId="929"/>
    <cellStyle name="60% - 輔色3 25 2" xfId="3987"/>
    <cellStyle name="60% - 輔色3 26" xfId="930"/>
    <cellStyle name="60% - 輔色3 26 2" xfId="3988"/>
    <cellStyle name="60% - 輔色3 27" xfId="931"/>
    <cellStyle name="60% - 輔色3 28" xfId="932"/>
    <cellStyle name="60% - 輔色3 29" xfId="933"/>
    <cellStyle name="60% - 輔色3 3" xfId="934"/>
    <cellStyle name="60% - 輔色3 3 2" xfId="3989"/>
    <cellStyle name="60% - 輔色3 30" xfId="935"/>
    <cellStyle name="60% - 輔色3 31" xfId="936"/>
    <cellStyle name="60% - 輔色3 32" xfId="937"/>
    <cellStyle name="60% - 輔色3 33" xfId="938"/>
    <cellStyle name="60% - 輔色3 34" xfId="939"/>
    <cellStyle name="60% - 輔色3 35" xfId="940"/>
    <cellStyle name="60% - 輔色3 36" xfId="941"/>
    <cellStyle name="60% - 輔色3 37" xfId="942"/>
    <cellStyle name="60% - 輔色3 38" xfId="943"/>
    <cellStyle name="60% - 輔色3 39" xfId="944"/>
    <cellStyle name="60% - 輔色3 4" xfId="945"/>
    <cellStyle name="60% - 輔色3 4 2" xfId="3990"/>
    <cellStyle name="60% - 輔色3 40" xfId="946"/>
    <cellStyle name="60% - 輔色3 41" xfId="947"/>
    <cellStyle name="60% - 輔色3 42" xfId="948"/>
    <cellStyle name="60% - 輔色3 43" xfId="949"/>
    <cellStyle name="60% - 輔色3 44" xfId="950"/>
    <cellStyle name="60% - 輔色3 45" xfId="951"/>
    <cellStyle name="60% - 輔色3 46" xfId="952"/>
    <cellStyle name="60% - 輔色3 47" xfId="953"/>
    <cellStyle name="60% - 輔色3 48" xfId="954"/>
    <cellStyle name="60% - 輔色3 49" xfId="955"/>
    <cellStyle name="60% - 輔色3 5" xfId="956"/>
    <cellStyle name="60% - 輔色3 5 2" xfId="3991"/>
    <cellStyle name="60% - 輔色3 50" xfId="957"/>
    <cellStyle name="60% - 輔色3 51" xfId="958"/>
    <cellStyle name="60% - 輔色3 52" xfId="959"/>
    <cellStyle name="60% - 輔色3 53" xfId="960"/>
    <cellStyle name="60% - 輔色3 54" xfId="961"/>
    <cellStyle name="60% - 輔色3 55" xfId="962"/>
    <cellStyle name="60% - 輔色3 56" xfId="963"/>
    <cellStyle name="60% - 輔色3 57" xfId="964"/>
    <cellStyle name="60% - 輔色3 58" xfId="965"/>
    <cellStyle name="60% - 輔色3 59" xfId="966"/>
    <cellStyle name="60% - 輔色3 6" xfId="967"/>
    <cellStyle name="60% - 輔色3 6 2" xfId="3992"/>
    <cellStyle name="60% - 輔色3 60" xfId="968"/>
    <cellStyle name="60% - 輔色3 61" xfId="969"/>
    <cellStyle name="60% - 輔色3 61 2" xfId="4930"/>
    <cellStyle name="60% - 輔色3 62" xfId="970"/>
    <cellStyle name="60% - 輔色3 62 2" xfId="4931"/>
    <cellStyle name="60% - 輔色3 63" xfId="3338"/>
    <cellStyle name="60% - 輔色3 64" xfId="3339"/>
    <cellStyle name="60% - 輔色3 65" xfId="3970"/>
    <cellStyle name="60% - 輔色3 66" xfId="4774"/>
    <cellStyle name="60% - 輔色3 67" xfId="5459"/>
    <cellStyle name="60% - 輔色3 7" xfId="971"/>
    <cellStyle name="60% - 輔色3 7 2" xfId="3993"/>
    <cellStyle name="60% - 輔色3 8" xfId="972"/>
    <cellStyle name="60% - 輔色3 8 2" xfId="3994"/>
    <cellStyle name="60% - 輔色3 9" xfId="973"/>
    <cellStyle name="60% - 輔色3 9 2" xfId="3995"/>
    <cellStyle name="60% - 輔色4" xfId="974" builtinId="44" customBuiltin="1"/>
    <cellStyle name="60% - 輔色4 10" xfId="975"/>
    <cellStyle name="60% - 輔色4 10 2" xfId="3997"/>
    <cellStyle name="60% - 輔色4 11" xfId="976"/>
    <cellStyle name="60% - 輔色4 11 2" xfId="3998"/>
    <cellStyle name="60% - 輔色4 12" xfId="977"/>
    <cellStyle name="60% - 輔色4 12 2" xfId="3999"/>
    <cellStyle name="60% - 輔色4 13" xfId="978"/>
    <cellStyle name="60% - 輔色4 13 2" xfId="4000"/>
    <cellStyle name="60% - 輔色4 14" xfId="979"/>
    <cellStyle name="60% - 輔色4 14 2" xfId="4001"/>
    <cellStyle name="60% - 輔色4 15" xfId="980"/>
    <cellStyle name="60% - 輔色4 15 2" xfId="4002"/>
    <cellStyle name="60% - 輔色4 16" xfId="981"/>
    <cellStyle name="60% - 輔色4 16 2" xfId="4003"/>
    <cellStyle name="60% - 輔色4 17" xfId="982"/>
    <cellStyle name="60% - 輔色4 17 2" xfId="4004"/>
    <cellStyle name="60% - 輔色4 18" xfId="983"/>
    <cellStyle name="60% - 輔色4 18 2" xfId="4005"/>
    <cellStyle name="60% - 輔色4 19" xfId="984"/>
    <cellStyle name="60% - 輔色4 19 2" xfId="4006"/>
    <cellStyle name="60% - 輔色4 2" xfId="985"/>
    <cellStyle name="60% - 輔色4 2 2" xfId="4007"/>
    <cellStyle name="60% - 輔色4 20" xfId="986"/>
    <cellStyle name="60% - 輔色4 20 2" xfId="4008"/>
    <cellStyle name="60% - 輔色4 21" xfId="987"/>
    <cellStyle name="60% - 輔色4 21 2" xfId="4009"/>
    <cellStyle name="60% - 輔色4 22" xfId="988"/>
    <cellStyle name="60% - 輔色4 22 2" xfId="4010"/>
    <cellStyle name="60% - 輔色4 23" xfId="989"/>
    <cellStyle name="60% - 輔色4 23 2" xfId="4011"/>
    <cellStyle name="60% - 輔色4 24" xfId="990"/>
    <cellStyle name="60% - 輔色4 24 2" xfId="4012"/>
    <cellStyle name="60% - 輔色4 25" xfId="991"/>
    <cellStyle name="60% - 輔色4 25 2" xfId="4013"/>
    <cellStyle name="60% - 輔色4 26" xfId="992"/>
    <cellStyle name="60% - 輔色4 26 2" xfId="4014"/>
    <cellStyle name="60% - 輔色4 27" xfId="993"/>
    <cellStyle name="60% - 輔色4 28" xfId="994"/>
    <cellStyle name="60% - 輔色4 29" xfId="995"/>
    <cellStyle name="60% - 輔色4 3" xfId="996"/>
    <cellStyle name="60% - 輔色4 3 2" xfId="4015"/>
    <cellStyle name="60% - 輔色4 30" xfId="997"/>
    <cellStyle name="60% - 輔色4 31" xfId="998"/>
    <cellStyle name="60% - 輔色4 32" xfId="999"/>
    <cellStyle name="60% - 輔色4 33" xfId="1000"/>
    <cellStyle name="60% - 輔色4 34" xfId="1001"/>
    <cellStyle name="60% - 輔色4 35" xfId="1002"/>
    <cellStyle name="60% - 輔色4 36" xfId="1003"/>
    <cellStyle name="60% - 輔色4 37" xfId="1004"/>
    <cellStyle name="60% - 輔色4 38" xfId="1005"/>
    <cellStyle name="60% - 輔色4 39" xfId="1006"/>
    <cellStyle name="60% - 輔色4 4" xfId="1007"/>
    <cellStyle name="60% - 輔色4 4 2" xfId="4016"/>
    <cellStyle name="60% - 輔色4 40" xfId="1008"/>
    <cellStyle name="60% - 輔色4 41" xfId="1009"/>
    <cellStyle name="60% - 輔色4 42" xfId="1010"/>
    <cellStyle name="60% - 輔色4 43" xfId="1011"/>
    <cellStyle name="60% - 輔色4 44" xfId="1012"/>
    <cellStyle name="60% - 輔色4 45" xfId="1013"/>
    <cellStyle name="60% - 輔色4 46" xfId="1014"/>
    <cellStyle name="60% - 輔色4 47" xfId="1015"/>
    <cellStyle name="60% - 輔色4 48" xfId="1016"/>
    <cellStyle name="60% - 輔色4 49" xfId="1017"/>
    <cellStyle name="60% - 輔色4 5" xfId="1018"/>
    <cellStyle name="60% - 輔色4 5 2" xfId="4017"/>
    <cellStyle name="60% - 輔色4 50" xfId="1019"/>
    <cellStyle name="60% - 輔色4 51" xfId="1020"/>
    <cellStyle name="60% - 輔色4 52" xfId="1021"/>
    <cellStyle name="60% - 輔色4 53" xfId="1022"/>
    <cellStyle name="60% - 輔色4 54" xfId="1023"/>
    <cellStyle name="60% - 輔色4 55" xfId="1024"/>
    <cellStyle name="60% - 輔色4 56" xfId="1025"/>
    <cellStyle name="60% - 輔色4 57" xfId="1026"/>
    <cellStyle name="60% - 輔色4 58" xfId="1027"/>
    <cellStyle name="60% - 輔色4 59" xfId="1028"/>
    <cellStyle name="60% - 輔色4 6" xfId="1029"/>
    <cellStyle name="60% - 輔色4 6 2" xfId="4018"/>
    <cellStyle name="60% - 輔色4 60" xfId="1030"/>
    <cellStyle name="60% - 輔色4 61" xfId="1031"/>
    <cellStyle name="60% - 輔色4 61 2" xfId="4932"/>
    <cellStyle name="60% - 輔色4 62" xfId="1032"/>
    <cellStyle name="60% - 輔色4 62 2" xfId="4933"/>
    <cellStyle name="60% - 輔色4 63" xfId="3340"/>
    <cellStyle name="60% - 輔色4 64" xfId="3341"/>
    <cellStyle name="60% - 輔色4 65" xfId="3996"/>
    <cellStyle name="60% - 輔色4 66" xfId="4778"/>
    <cellStyle name="60% - 輔色4 67" xfId="5460"/>
    <cellStyle name="60% - 輔色4 7" xfId="1033"/>
    <cellStyle name="60% - 輔色4 7 2" xfId="4019"/>
    <cellStyle name="60% - 輔色4 8" xfId="1034"/>
    <cellStyle name="60% - 輔色4 8 2" xfId="4020"/>
    <cellStyle name="60% - 輔色4 9" xfId="1035"/>
    <cellStyle name="60% - 輔色4 9 2" xfId="4021"/>
    <cellStyle name="60% - 輔色5" xfId="1036" builtinId="48" customBuiltin="1"/>
    <cellStyle name="60% - 輔色5 10" xfId="1037"/>
    <cellStyle name="60% - 輔色5 10 2" xfId="4022"/>
    <cellStyle name="60% - 輔色5 11" xfId="1038"/>
    <cellStyle name="60% - 輔色5 11 2" xfId="4023"/>
    <cellStyle name="60% - 輔色5 12" xfId="1039"/>
    <cellStyle name="60% - 輔色5 12 2" xfId="4024"/>
    <cellStyle name="60% - 輔色5 13" xfId="1040"/>
    <cellStyle name="60% - 輔色5 13 2" xfId="4025"/>
    <cellStyle name="60% - 輔色5 14" xfId="1041"/>
    <cellStyle name="60% - 輔色5 14 2" xfId="4026"/>
    <cellStyle name="60% - 輔色5 15" xfId="1042"/>
    <cellStyle name="60% - 輔色5 15 2" xfId="4027"/>
    <cellStyle name="60% - 輔色5 16" xfId="1043"/>
    <cellStyle name="60% - 輔色5 16 2" xfId="4028"/>
    <cellStyle name="60% - 輔色5 17" xfId="1044"/>
    <cellStyle name="60% - 輔色5 17 2" xfId="4029"/>
    <cellStyle name="60% - 輔色5 18" xfId="1045"/>
    <cellStyle name="60% - 輔色5 18 2" xfId="4030"/>
    <cellStyle name="60% - 輔色5 19" xfId="1046"/>
    <cellStyle name="60% - 輔色5 19 2" xfId="4031"/>
    <cellStyle name="60% - 輔色5 2" xfId="1047"/>
    <cellStyle name="60% - 輔色5 2 2" xfId="4032"/>
    <cellStyle name="60% - 輔色5 20" xfId="1048"/>
    <cellStyle name="60% - 輔色5 20 2" xfId="4033"/>
    <cellStyle name="60% - 輔色5 21" xfId="1049"/>
    <cellStyle name="60% - 輔色5 21 2" xfId="4034"/>
    <cellStyle name="60% - 輔色5 22" xfId="1050"/>
    <cellStyle name="60% - 輔色5 22 2" xfId="4035"/>
    <cellStyle name="60% - 輔色5 23" xfId="1051"/>
    <cellStyle name="60% - 輔色5 23 2" xfId="4036"/>
    <cellStyle name="60% - 輔色5 24" xfId="1052"/>
    <cellStyle name="60% - 輔色5 24 2" xfId="4037"/>
    <cellStyle name="60% - 輔色5 25" xfId="1053"/>
    <cellStyle name="60% - 輔色5 25 2" xfId="4038"/>
    <cellStyle name="60% - 輔色5 26" xfId="1054"/>
    <cellStyle name="60% - 輔色5 26 2" xfId="4039"/>
    <cellStyle name="60% - 輔色5 27" xfId="1055"/>
    <cellStyle name="60% - 輔色5 28" xfId="1056"/>
    <cellStyle name="60% - 輔色5 29" xfId="1057"/>
    <cellStyle name="60% - 輔色5 3" xfId="1058"/>
    <cellStyle name="60% - 輔色5 3 2" xfId="4040"/>
    <cellStyle name="60% - 輔色5 30" xfId="1059"/>
    <cellStyle name="60% - 輔色5 31" xfId="1060"/>
    <cellStyle name="60% - 輔色5 32" xfId="1061"/>
    <cellStyle name="60% - 輔色5 33" xfId="1062"/>
    <cellStyle name="60% - 輔色5 34" xfId="1063"/>
    <cellStyle name="60% - 輔色5 35" xfId="1064"/>
    <cellStyle name="60% - 輔色5 36" xfId="1065"/>
    <cellStyle name="60% - 輔色5 37" xfId="1066"/>
    <cellStyle name="60% - 輔色5 38" xfId="1067"/>
    <cellStyle name="60% - 輔色5 39" xfId="1068"/>
    <cellStyle name="60% - 輔色5 4" xfId="1069"/>
    <cellStyle name="60% - 輔色5 4 2" xfId="4041"/>
    <cellStyle name="60% - 輔色5 40" xfId="1070"/>
    <cellStyle name="60% - 輔色5 41" xfId="1071"/>
    <cellStyle name="60% - 輔色5 42" xfId="1072"/>
    <cellStyle name="60% - 輔色5 43" xfId="1073"/>
    <cellStyle name="60% - 輔色5 44" xfId="1074"/>
    <cellStyle name="60% - 輔色5 45" xfId="1075"/>
    <cellStyle name="60% - 輔色5 46" xfId="1076"/>
    <cellStyle name="60% - 輔色5 47" xfId="1077"/>
    <cellStyle name="60% - 輔色5 48" xfId="1078"/>
    <cellStyle name="60% - 輔色5 49" xfId="1079"/>
    <cellStyle name="60% - 輔色5 5" xfId="1080"/>
    <cellStyle name="60% - 輔色5 5 2" xfId="4042"/>
    <cellStyle name="60% - 輔色5 50" xfId="1081"/>
    <cellStyle name="60% - 輔色5 51" xfId="1082"/>
    <cellStyle name="60% - 輔色5 52" xfId="1083"/>
    <cellStyle name="60% - 輔色5 53" xfId="1084"/>
    <cellStyle name="60% - 輔色5 54" xfId="1085"/>
    <cellStyle name="60% - 輔色5 55" xfId="1086"/>
    <cellStyle name="60% - 輔色5 56" xfId="1087"/>
    <cellStyle name="60% - 輔色5 57" xfId="1088"/>
    <cellStyle name="60% - 輔色5 58" xfId="1089"/>
    <cellStyle name="60% - 輔色5 59" xfId="1090"/>
    <cellStyle name="60% - 輔色5 6" xfId="1091"/>
    <cellStyle name="60% - 輔色5 6 2" xfId="4043"/>
    <cellStyle name="60% - 輔色5 60" xfId="1092"/>
    <cellStyle name="60% - 輔色5 60 2" xfId="4934"/>
    <cellStyle name="60% - 輔色5 61" xfId="1093"/>
    <cellStyle name="60% - 輔色5 61 2" xfId="4935"/>
    <cellStyle name="60% - 輔色5 62" xfId="3342"/>
    <cellStyle name="60% - 輔色5 63" xfId="3343"/>
    <cellStyle name="60% - 輔色5 64" xfId="4782"/>
    <cellStyle name="60% - 輔色5 65" xfId="5461"/>
    <cellStyle name="60% - 輔色5 7" xfId="1094"/>
    <cellStyle name="60% - 輔色5 7 2" xfId="4044"/>
    <cellStyle name="60% - 輔色5 8" xfId="1095"/>
    <cellStyle name="60% - 輔色5 8 2" xfId="4045"/>
    <cellStyle name="60% - 輔色5 9" xfId="1096"/>
    <cellStyle name="60% - 輔色5 9 2" xfId="4046"/>
    <cellStyle name="60% - 輔色6" xfId="1097" builtinId="52" customBuiltin="1"/>
    <cellStyle name="60% - 輔色6 10" xfId="1098"/>
    <cellStyle name="60% - 輔色6 10 2" xfId="4048"/>
    <cellStyle name="60% - 輔色6 11" xfId="1099"/>
    <cellStyle name="60% - 輔色6 11 2" xfId="4049"/>
    <cellStyle name="60% - 輔色6 12" xfId="1100"/>
    <cellStyle name="60% - 輔色6 12 2" xfId="4050"/>
    <cellStyle name="60% - 輔色6 13" xfId="1101"/>
    <cellStyle name="60% - 輔色6 13 2" xfId="4051"/>
    <cellStyle name="60% - 輔色6 14" xfId="1102"/>
    <cellStyle name="60% - 輔色6 14 2" xfId="4052"/>
    <cellStyle name="60% - 輔色6 15" xfId="1103"/>
    <cellStyle name="60% - 輔色6 15 2" xfId="4053"/>
    <cellStyle name="60% - 輔色6 16" xfId="1104"/>
    <cellStyle name="60% - 輔色6 16 2" xfId="4054"/>
    <cellStyle name="60% - 輔色6 17" xfId="1105"/>
    <cellStyle name="60% - 輔色6 17 2" xfId="4055"/>
    <cellStyle name="60% - 輔色6 18" xfId="1106"/>
    <cellStyle name="60% - 輔色6 18 2" xfId="4056"/>
    <cellStyle name="60% - 輔色6 19" xfId="1107"/>
    <cellStyle name="60% - 輔色6 19 2" xfId="4057"/>
    <cellStyle name="60% - 輔色6 2" xfId="1108"/>
    <cellStyle name="60% - 輔色6 2 2" xfId="4058"/>
    <cellStyle name="60% - 輔色6 20" xfId="1109"/>
    <cellStyle name="60% - 輔色6 20 2" xfId="4059"/>
    <cellStyle name="60% - 輔色6 21" xfId="1110"/>
    <cellStyle name="60% - 輔色6 21 2" xfId="4060"/>
    <cellStyle name="60% - 輔色6 22" xfId="1111"/>
    <cellStyle name="60% - 輔色6 22 2" xfId="4061"/>
    <cellStyle name="60% - 輔色6 23" xfId="1112"/>
    <cellStyle name="60% - 輔色6 23 2" xfId="4062"/>
    <cellStyle name="60% - 輔色6 24" xfId="1113"/>
    <cellStyle name="60% - 輔色6 24 2" xfId="4063"/>
    <cellStyle name="60% - 輔色6 25" xfId="1114"/>
    <cellStyle name="60% - 輔色6 25 2" xfId="4064"/>
    <cellStyle name="60% - 輔色6 26" xfId="1115"/>
    <cellStyle name="60% - 輔色6 26 2" xfId="4065"/>
    <cellStyle name="60% - 輔色6 27" xfId="1116"/>
    <cellStyle name="60% - 輔色6 28" xfId="1117"/>
    <cellStyle name="60% - 輔色6 29" xfId="1118"/>
    <cellStyle name="60% - 輔色6 3" xfId="1119"/>
    <cellStyle name="60% - 輔色6 3 2" xfId="4066"/>
    <cellStyle name="60% - 輔色6 30" xfId="1120"/>
    <cellStyle name="60% - 輔色6 31" xfId="1121"/>
    <cellStyle name="60% - 輔色6 32" xfId="1122"/>
    <cellStyle name="60% - 輔色6 33" xfId="1123"/>
    <cellStyle name="60% - 輔色6 34" xfId="1124"/>
    <cellStyle name="60% - 輔色6 35" xfId="1125"/>
    <cellStyle name="60% - 輔色6 36" xfId="1126"/>
    <cellStyle name="60% - 輔色6 37" xfId="1127"/>
    <cellStyle name="60% - 輔色6 38" xfId="1128"/>
    <cellStyle name="60% - 輔色6 39" xfId="1129"/>
    <cellStyle name="60% - 輔色6 4" xfId="1130"/>
    <cellStyle name="60% - 輔色6 4 2" xfId="4067"/>
    <cellStyle name="60% - 輔色6 40" xfId="1131"/>
    <cellStyle name="60% - 輔色6 41" xfId="1132"/>
    <cellStyle name="60% - 輔色6 42" xfId="1133"/>
    <cellStyle name="60% - 輔色6 43" xfId="1134"/>
    <cellStyle name="60% - 輔色6 44" xfId="1135"/>
    <cellStyle name="60% - 輔色6 45" xfId="1136"/>
    <cellStyle name="60% - 輔色6 46" xfId="1137"/>
    <cellStyle name="60% - 輔色6 47" xfId="1138"/>
    <cellStyle name="60% - 輔色6 48" xfId="1139"/>
    <cellStyle name="60% - 輔色6 49" xfId="1140"/>
    <cellStyle name="60% - 輔色6 5" xfId="1141"/>
    <cellStyle name="60% - 輔色6 5 2" xfId="4068"/>
    <cellStyle name="60% - 輔色6 50" xfId="1142"/>
    <cellStyle name="60% - 輔色6 51" xfId="1143"/>
    <cellStyle name="60% - 輔色6 52" xfId="1144"/>
    <cellStyle name="60% - 輔色6 53" xfId="1145"/>
    <cellStyle name="60% - 輔色6 54" xfId="1146"/>
    <cellStyle name="60% - 輔色6 55" xfId="1147"/>
    <cellStyle name="60% - 輔色6 56" xfId="1148"/>
    <cellStyle name="60% - 輔色6 57" xfId="1149"/>
    <cellStyle name="60% - 輔色6 58" xfId="1150"/>
    <cellStyle name="60% - 輔色6 59" xfId="1151"/>
    <cellStyle name="60% - 輔色6 6" xfId="1152"/>
    <cellStyle name="60% - 輔色6 6 2" xfId="4069"/>
    <cellStyle name="60% - 輔色6 60" xfId="1153"/>
    <cellStyle name="60% - 輔色6 61" xfId="1154"/>
    <cellStyle name="60% - 輔色6 61 2" xfId="4936"/>
    <cellStyle name="60% - 輔色6 62" xfId="1155"/>
    <cellStyle name="60% - 輔色6 62 2" xfId="4937"/>
    <cellStyle name="60% - 輔色6 63" xfId="3344"/>
    <cellStyle name="60% - 輔色6 64" xfId="3345"/>
    <cellStyle name="60% - 輔色6 65" xfId="4047"/>
    <cellStyle name="60% - 輔色6 66" xfId="4786"/>
    <cellStyle name="60% - 輔色6 67" xfId="5462"/>
    <cellStyle name="60% - 輔色6 7" xfId="1156"/>
    <cellStyle name="60% - 輔色6 7 2" xfId="4070"/>
    <cellStyle name="60% - 輔色6 8" xfId="1157"/>
    <cellStyle name="60% - 輔色6 8 2" xfId="4071"/>
    <cellStyle name="60% - 輔色6 9" xfId="1158"/>
    <cellStyle name="60% - 輔色6 9 2" xfId="4072"/>
    <cellStyle name="Accent1" xfId="1159"/>
    <cellStyle name="Accent1 2" xfId="1160"/>
    <cellStyle name="Accent2" xfId="1161"/>
    <cellStyle name="Accent2 2" xfId="1162"/>
    <cellStyle name="Accent3" xfId="1163"/>
    <cellStyle name="Accent3 2" xfId="1164"/>
    <cellStyle name="Accent4" xfId="1165"/>
    <cellStyle name="Accent4 2" xfId="1166"/>
    <cellStyle name="Accent5" xfId="1167"/>
    <cellStyle name="Accent5 2" xfId="1168"/>
    <cellStyle name="Accent6" xfId="1169"/>
    <cellStyle name="Accent6 2" xfId="1170"/>
    <cellStyle name="Bad" xfId="1171"/>
    <cellStyle name="Bad 2" xfId="1172"/>
    <cellStyle name="Calculation" xfId="1173"/>
    <cellStyle name="Calculation 2" xfId="1174"/>
    <cellStyle name="Calculation_10" xfId="1175"/>
    <cellStyle name="Check Cell" xfId="1176"/>
    <cellStyle name="Check Cell 2" xfId="1177"/>
    <cellStyle name="Check Cell_10" xfId="1178"/>
    <cellStyle name="Comma 2" xfId="1179"/>
    <cellStyle name="Explanatory Text" xfId="1180"/>
    <cellStyle name="Explanatory Text 2" xfId="1181"/>
    <cellStyle name="Good" xfId="1182"/>
    <cellStyle name="Good 2" xfId="1183"/>
    <cellStyle name="Heading 1" xfId="1184"/>
    <cellStyle name="Heading 1 2" xfId="1185"/>
    <cellStyle name="Heading 1_1" xfId="1186"/>
    <cellStyle name="Heading 2" xfId="1187"/>
    <cellStyle name="Heading 2 2" xfId="1188"/>
    <cellStyle name="Heading 2_1" xfId="1189"/>
    <cellStyle name="Heading 3" xfId="1190"/>
    <cellStyle name="Heading 3 2" xfId="1191"/>
    <cellStyle name="Heading 3_1" xfId="1192"/>
    <cellStyle name="Heading 4" xfId="1193"/>
    <cellStyle name="Heading 4 2" xfId="1194"/>
    <cellStyle name="Heading 4_1" xfId="1195"/>
    <cellStyle name="Input" xfId="1196"/>
    <cellStyle name="Input 2" xfId="1197"/>
    <cellStyle name="Input_10" xfId="1198"/>
    <cellStyle name="Linked Cell" xfId="1199"/>
    <cellStyle name="Linked Cell 2" xfId="1200"/>
    <cellStyle name="Linked Cell_10" xfId="1201"/>
    <cellStyle name="Neutral" xfId="1202"/>
    <cellStyle name="Neutral 2" xfId="1203"/>
    <cellStyle name="Normal" xfId="1204"/>
    <cellStyle name="Normal 10" xfId="1205"/>
    <cellStyle name="Normal 10 2" xfId="4732"/>
    <cellStyle name="Normal 10 3" xfId="3346"/>
    <cellStyle name="Normal 100" xfId="1206"/>
    <cellStyle name="Normal 101" xfId="1207"/>
    <cellStyle name="Normal 102" xfId="1208"/>
    <cellStyle name="Normal 103" xfId="1209"/>
    <cellStyle name="Normal 104" xfId="1210"/>
    <cellStyle name="Normal 105" xfId="1211"/>
    <cellStyle name="Normal 106" xfId="1212"/>
    <cellStyle name="Normal 107" xfId="1213"/>
    <cellStyle name="Normal 108" xfId="1214"/>
    <cellStyle name="Normal 109" xfId="1215"/>
    <cellStyle name="Normal 11" xfId="1216"/>
    <cellStyle name="Normal 11 2" xfId="4731"/>
    <cellStyle name="Normal 11 3" xfId="3347"/>
    <cellStyle name="Normal 110" xfId="1217"/>
    <cellStyle name="Normal 111" xfId="1218"/>
    <cellStyle name="Normal 112" xfId="1219"/>
    <cellStyle name="Normal 113" xfId="1220"/>
    <cellStyle name="Normal 114" xfId="1221"/>
    <cellStyle name="Normal 115" xfId="1222"/>
    <cellStyle name="Normal 116" xfId="1223"/>
    <cellStyle name="Normal 117" xfId="1224"/>
    <cellStyle name="Normal 118" xfId="1225"/>
    <cellStyle name="Normal 119" xfId="1226"/>
    <cellStyle name="Normal 12" xfId="1227"/>
    <cellStyle name="Normal 12 2" xfId="4730"/>
    <cellStyle name="Normal 12 3" xfId="3348"/>
    <cellStyle name="Normal 120" xfId="1228"/>
    <cellStyle name="Normal 121" xfId="1229"/>
    <cellStyle name="Normal 122" xfId="1230"/>
    <cellStyle name="Normal 123" xfId="1231"/>
    <cellStyle name="Normal 124" xfId="1232"/>
    <cellStyle name="Normal 125" xfId="1233"/>
    <cellStyle name="Normal 126" xfId="1234"/>
    <cellStyle name="Normal 127" xfId="1235"/>
    <cellStyle name="Normal 128" xfId="1236"/>
    <cellStyle name="Normal 129" xfId="1237"/>
    <cellStyle name="Normal 13" xfId="1238"/>
    <cellStyle name="Normal 13 2" xfId="4729"/>
    <cellStyle name="Normal 13 3" xfId="3349"/>
    <cellStyle name="Normal 130" xfId="1239"/>
    <cellStyle name="Normal 131" xfId="1240"/>
    <cellStyle name="Normal 132" xfId="1241"/>
    <cellStyle name="Normal 133" xfId="1242"/>
    <cellStyle name="Normal 134" xfId="1243"/>
    <cellStyle name="Normal 135" xfId="1244"/>
    <cellStyle name="Normal 136" xfId="1245"/>
    <cellStyle name="Normal 137" xfId="1246"/>
    <cellStyle name="Normal 138" xfId="1247"/>
    <cellStyle name="Normal 139" xfId="1248"/>
    <cellStyle name="Normal 14" xfId="1249"/>
    <cellStyle name="Normal 14 2" xfId="4728"/>
    <cellStyle name="Normal 140" xfId="1250"/>
    <cellStyle name="Normal 141" xfId="1251"/>
    <cellStyle name="Normal 142" xfId="1252"/>
    <cellStyle name="Normal 143" xfId="1253"/>
    <cellStyle name="Normal 144" xfId="1254"/>
    <cellStyle name="Normal 145" xfId="1255"/>
    <cellStyle name="Normal 146" xfId="1256"/>
    <cellStyle name="Normal 147" xfId="1257"/>
    <cellStyle name="Normal 148" xfId="1258"/>
    <cellStyle name="Normal 149" xfId="1259"/>
    <cellStyle name="Normal 15" xfId="1260"/>
    <cellStyle name="Normal 15 2" xfId="4733"/>
    <cellStyle name="Normal 150" xfId="1261"/>
    <cellStyle name="Normal 151" xfId="1262"/>
    <cellStyle name="Normal 152" xfId="1263"/>
    <cellStyle name="Normal 153" xfId="1264"/>
    <cellStyle name="Normal 154" xfId="1265"/>
    <cellStyle name="Normal 155" xfId="1266"/>
    <cellStyle name="Normal 156" xfId="1267"/>
    <cellStyle name="Normal 157" xfId="1268"/>
    <cellStyle name="Normal 158" xfId="1269"/>
    <cellStyle name="Normal 159" xfId="1270"/>
    <cellStyle name="Normal 16" xfId="1271"/>
    <cellStyle name="Normal 16 2" xfId="5434"/>
    <cellStyle name="Normal 160" xfId="1272"/>
    <cellStyle name="Normal 161" xfId="1273"/>
    <cellStyle name="Normal 162" xfId="1274"/>
    <cellStyle name="Normal 163" xfId="1275"/>
    <cellStyle name="Normal 164" xfId="1276"/>
    <cellStyle name="Normal 17" xfId="1277"/>
    <cellStyle name="Normal 17 2" xfId="5435"/>
    <cellStyle name="Normal 18" xfId="1278"/>
    <cellStyle name="Normal 18 2" xfId="5436"/>
    <cellStyle name="Normal 19" xfId="1279"/>
    <cellStyle name="Normal 2" xfId="1280"/>
    <cellStyle name="Normal 2 2" xfId="1281"/>
    <cellStyle name="Normal 2 2 2" xfId="3350"/>
    <cellStyle name="Normal 2 3" xfId="4727"/>
    <cellStyle name="Normal 2_10" xfId="1282"/>
    <cellStyle name="Normal 20" xfId="1283"/>
    <cellStyle name="Normal 21" xfId="1284"/>
    <cellStyle name="Normal 21 2" xfId="5441"/>
    <cellStyle name="Normal 22" xfId="1285"/>
    <cellStyle name="Normal 22 2" xfId="5442"/>
    <cellStyle name="Normal 23" xfId="1286"/>
    <cellStyle name="Normal 24" xfId="1287"/>
    <cellStyle name="Normal 24 2" xfId="5501"/>
    <cellStyle name="Normal 25" xfId="1288"/>
    <cellStyle name="Normal 25 2" xfId="5502"/>
    <cellStyle name="Normal 26" xfId="1289"/>
    <cellStyle name="Normal 26 2" xfId="5628"/>
    <cellStyle name="Normal 27" xfId="1290"/>
    <cellStyle name="Normal 28" xfId="1291"/>
    <cellStyle name="Normal 29" xfId="1292"/>
    <cellStyle name="Normal 3" xfId="1293"/>
    <cellStyle name="Normal 3 2" xfId="1294"/>
    <cellStyle name="Normal 3 2 2" xfId="4726"/>
    <cellStyle name="Normal 3_10" xfId="1295"/>
    <cellStyle name="Normal 30" xfId="1296"/>
    <cellStyle name="Normal 31" xfId="1297"/>
    <cellStyle name="Normal 32" xfId="1298"/>
    <cellStyle name="Normal 33" xfId="1299"/>
    <cellStyle name="Normal 34" xfId="1300"/>
    <cellStyle name="Normal 35" xfId="1301"/>
    <cellStyle name="Normal 36" xfId="1302"/>
    <cellStyle name="Normal 37" xfId="1303"/>
    <cellStyle name="Normal 38" xfId="1304"/>
    <cellStyle name="Normal 39" xfId="1305"/>
    <cellStyle name="Normal 4" xfId="1306"/>
    <cellStyle name="Normal 4 2" xfId="4725"/>
    <cellStyle name="Normal 4 3" xfId="3351"/>
    <cellStyle name="Normal 40" xfId="1307"/>
    <cellStyle name="Normal 41" xfId="1308"/>
    <cellStyle name="Normal 42" xfId="1309"/>
    <cellStyle name="Normal 43" xfId="1310"/>
    <cellStyle name="Normal 44" xfId="1311"/>
    <cellStyle name="Normal 45" xfId="1312"/>
    <cellStyle name="Normal 46" xfId="1313"/>
    <cellStyle name="Normal 47" xfId="1314"/>
    <cellStyle name="Normal 48" xfId="1315"/>
    <cellStyle name="Normal 49" xfId="1316"/>
    <cellStyle name="Normal 5" xfId="1317"/>
    <cellStyle name="Normal 5 2" xfId="4724"/>
    <cellStyle name="Normal 5 3" xfId="3352"/>
    <cellStyle name="Normal 50" xfId="1318"/>
    <cellStyle name="Normal 51" xfId="1319"/>
    <cellStyle name="Normal 52" xfId="1320"/>
    <cellStyle name="Normal 53" xfId="1321"/>
    <cellStyle name="Normal 54" xfId="1322"/>
    <cellStyle name="Normal 55" xfId="1323"/>
    <cellStyle name="Normal 56" xfId="1324"/>
    <cellStyle name="Normal 57" xfId="1325"/>
    <cellStyle name="Normal 58" xfId="1326"/>
    <cellStyle name="Normal 59" xfId="1327"/>
    <cellStyle name="Normal 6" xfId="1328"/>
    <cellStyle name="Normal 6 2" xfId="4723"/>
    <cellStyle name="Normal 6 3" xfId="3353"/>
    <cellStyle name="Normal 60" xfId="1329"/>
    <cellStyle name="Normal 61" xfId="1330"/>
    <cellStyle name="Normal 62" xfId="1331"/>
    <cellStyle name="Normal 63" xfId="1332"/>
    <cellStyle name="Normal 64" xfId="1333"/>
    <cellStyle name="Normal 65" xfId="1334"/>
    <cellStyle name="Normal 66" xfId="1335"/>
    <cellStyle name="Normal 67" xfId="1336"/>
    <cellStyle name="Normal 68" xfId="1337"/>
    <cellStyle name="Normal 69" xfId="1338"/>
    <cellStyle name="Normal 7" xfId="1339"/>
    <cellStyle name="Normal 7 2" xfId="4722"/>
    <cellStyle name="Normal 7 3" xfId="3354"/>
    <cellStyle name="Normal 70" xfId="1340"/>
    <cellStyle name="Normal 71" xfId="1341"/>
    <cellStyle name="Normal 72" xfId="1342"/>
    <cellStyle name="Normal 73" xfId="1343"/>
    <cellStyle name="Normal 74" xfId="1344"/>
    <cellStyle name="Normal 75" xfId="1345"/>
    <cellStyle name="Normal 76" xfId="1346"/>
    <cellStyle name="Normal 77" xfId="1347"/>
    <cellStyle name="Normal 78" xfId="1348"/>
    <cellStyle name="Normal 79" xfId="1349"/>
    <cellStyle name="Normal 8" xfId="1350"/>
    <cellStyle name="Normal 8 2" xfId="4721"/>
    <cellStyle name="Normal 8 3" xfId="3355"/>
    <cellStyle name="Normal 80" xfId="1351"/>
    <cellStyle name="Normal 81" xfId="1352"/>
    <cellStyle name="Normal 82" xfId="1353"/>
    <cellStyle name="Normal 83" xfId="1354"/>
    <cellStyle name="Normal 84" xfId="1355"/>
    <cellStyle name="Normal 85" xfId="1356"/>
    <cellStyle name="Normal 86" xfId="1357"/>
    <cellStyle name="Normal 87" xfId="1358"/>
    <cellStyle name="Normal 88" xfId="1359"/>
    <cellStyle name="Normal 89" xfId="1360"/>
    <cellStyle name="Normal 9" xfId="1361"/>
    <cellStyle name="Normal 9 2" xfId="4720"/>
    <cellStyle name="Normal 9 3" xfId="3356"/>
    <cellStyle name="Normal 90" xfId="1362"/>
    <cellStyle name="Normal 91" xfId="1363"/>
    <cellStyle name="Normal 92" xfId="1364"/>
    <cellStyle name="Normal 93" xfId="1365"/>
    <cellStyle name="Normal 94" xfId="1366"/>
    <cellStyle name="Normal 95" xfId="1367"/>
    <cellStyle name="Normal 96" xfId="1368"/>
    <cellStyle name="Normal 97" xfId="1369"/>
    <cellStyle name="Normal 98" xfId="1370"/>
    <cellStyle name="Normal 99" xfId="1371"/>
    <cellStyle name="Normal_CSTL Cash Bond List (New)" xfId="1372"/>
    <cellStyle name="Note" xfId="1373"/>
    <cellStyle name="Note 2" xfId="1374"/>
    <cellStyle name="Note_10" xfId="1375"/>
    <cellStyle name="Output" xfId="1376"/>
    <cellStyle name="Output 2" xfId="1377"/>
    <cellStyle name="Output_10" xfId="1378"/>
    <cellStyle name="Style 1" xfId="1379"/>
    <cellStyle name="Style 1 2" xfId="1380"/>
    <cellStyle name="Style 1_大和國泰" xfId="1381"/>
    <cellStyle name="Title" xfId="1382"/>
    <cellStyle name="Title 2" xfId="1383"/>
    <cellStyle name="Title_1" xfId="1384"/>
    <cellStyle name="Total" xfId="1385"/>
    <cellStyle name="Total 2" xfId="1386"/>
    <cellStyle name="Total_105年3月" xfId="1387"/>
    <cellStyle name="Warning Text" xfId="1388"/>
    <cellStyle name="Warning Text 2" xfId="1389"/>
    <cellStyle name="一般" xfId="0" builtinId="0"/>
    <cellStyle name="一般 10" xfId="1390"/>
    <cellStyle name="一般 10 2" xfId="3358"/>
    <cellStyle name="一般 10 3" xfId="4073"/>
    <cellStyle name="一般 10 4" xfId="4719"/>
    <cellStyle name="一般 10 5" xfId="4938"/>
    <cellStyle name="一般 10 6" xfId="3357"/>
    <cellStyle name="一般 100" xfId="1391"/>
    <cellStyle name="一般 101" xfId="1392"/>
    <cellStyle name="一般 102" xfId="1393"/>
    <cellStyle name="一般 103" xfId="1394"/>
    <cellStyle name="一般 104" xfId="1395"/>
    <cellStyle name="一般 105" xfId="1396"/>
    <cellStyle name="一般 106" xfId="1397"/>
    <cellStyle name="一般 107" xfId="1398"/>
    <cellStyle name="一般 108" xfId="1399"/>
    <cellStyle name="一般 109" xfId="1400"/>
    <cellStyle name="一般 11" xfId="1401"/>
    <cellStyle name="一般 11 2" xfId="3360"/>
    <cellStyle name="一般 11 3" xfId="4074"/>
    <cellStyle name="一般 11 4" xfId="4718"/>
    <cellStyle name="一般 11 5" xfId="4939"/>
    <cellStyle name="一般 11 6" xfId="3359"/>
    <cellStyle name="一般 110" xfId="1402"/>
    <cellStyle name="一般 111" xfId="1403"/>
    <cellStyle name="一般 112" xfId="1404"/>
    <cellStyle name="一般 113" xfId="1405"/>
    <cellStyle name="一般 114" xfId="1406"/>
    <cellStyle name="一般 115" xfId="1407"/>
    <cellStyle name="一般 116" xfId="1408"/>
    <cellStyle name="一般 117" xfId="1409"/>
    <cellStyle name="一般 118" xfId="1410"/>
    <cellStyle name="一般 119" xfId="1411"/>
    <cellStyle name="一般 12" xfId="1412"/>
    <cellStyle name="一般 12 2" xfId="3362"/>
    <cellStyle name="一般 12 3" xfId="4075"/>
    <cellStyle name="一般 12 4" xfId="4717"/>
    <cellStyle name="一般 12 5" xfId="4940"/>
    <cellStyle name="一般 12 6" xfId="3361"/>
    <cellStyle name="一般 120" xfId="1413"/>
    <cellStyle name="一般 121" xfId="1414"/>
    <cellStyle name="一般 122" xfId="1415"/>
    <cellStyle name="一般 123" xfId="1416"/>
    <cellStyle name="一般 124" xfId="1417"/>
    <cellStyle name="一般 125" xfId="1418"/>
    <cellStyle name="一般 126" xfId="1419"/>
    <cellStyle name="一般 127" xfId="1420"/>
    <cellStyle name="一般 128" xfId="1421"/>
    <cellStyle name="一般 129" xfId="1422"/>
    <cellStyle name="一般 13" xfId="1423"/>
    <cellStyle name="一般 13 2" xfId="3364"/>
    <cellStyle name="一般 13 3" xfId="4076"/>
    <cellStyle name="一般 13 4" xfId="4716"/>
    <cellStyle name="一般 13 5" xfId="4941"/>
    <cellStyle name="一般 13 6" xfId="3363"/>
    <cellStyle name="一般 130" xfId="1424"/>
    <cellStyle name="一般 131" xfId="1425"/>
    <cellStyle name="一般 132" xfId="1426"/>
    <cellStyle name="一般 133" xfId="1427"/>
    <cellStyle name="一般 134" xfId="1428"/>
    <cellStyle name="一般 135" xfId="1429"/>
    <cellStyle name="一般 136" xfId="1430"/>
    <cellStyle name="一般 137" xfId="1431"/>
    <cellStyle name="一般 138" xfId="1432"/>
    <cellStyle name="一般 139" xfId="1433"/>
    <cellStyle name="一般 14" xfId="1434"/>
    <cellStyle name="一般 14 2" xfId="3366"/>
    <cellStyle name="一般 14 3" xfId="4077"/>
    <cellStyle name="一般 14 4" xfId="4715"/>
    <cellStyle name="一般 14 5" xfId="4942"/>
    <cellStyle name="一般 14 6" xfId="3365"/>
    <cellStyle name="一般 140" xfId="1435"/>
    <cellStyle name="一般 141" xfId="1436"/>
    <cellStyle name="一般 142" xfId="1437"/>
    <cellStyle name="一般 143" xfId="1438"/>
    <cellStyle name="一般 144" xfId="1439"/>
    <cellStyle name="一般 145" xfId="1440"/>
    <cellStyle name="一般 146" xfId="1441"/>
    <cellStyle name="一般 147" xfId="1442"/>
    <cellStyle name="一般 148" xfId="1443"/>
    <cellStyle name="一般 149" xfId="1444"/>
    <cellStyle name="一般 15" xfId="1445"/>
    <cellStyle name="一般 15 2" xfId="3368"/>
    <cellStyle name="一般 15 3" xfId="4078"/>
    <cellStyle name="一般 15 4" xfId="4714"/>
    <cellStyle name="一般 15 5" xfId="4943"/>
    <cellStyle name="一般 15 6" xfId="3367"/>
    <cellStyle name="一般 150" xfId="1446"/>
    <cellStyle name="一般 151" xfId="1447"/>
    <cellStyle name="一般 152" xfId="1448"/>
    <cellStyle name="一般 153" xfId="1449"/>
    <cellStyle name="一般 154" xfId="1450"/>
    <cellStyle name="一般 155" xfId="1451"/>
    <cellStyle name="一般 156" xfId="1452"/>
    <cellStyle name="一般 157" xfId="1453"/>
    <cellStyle name="一般 158" xfId="1454"/>
    <cellStyle name="一般 159" xfId="1455"/>
    <cellStyle name="一般 16" xfId="1456"/>
    <cellStyle name="一般 16 2" xfId="3370"/>
    <cellStyle name="一般 16 3" xfId="4079"/>
    <cellStyle name="一般 16 4" xfId="4713"/>
    <cellStyle name="一般 16 5" xfId="4944"/>
    <cellStyle name="一般 16 6" xfId="3369"/>
    <cellStyle name="一般 160" xfId="1457"/>
    <cellStyle name="一般 161" xfId="1458"/>
    <cellStyle name="一般 162" xfId="1459"/>
    <cellStyle name="一般 163" xfId="1460"/>
    <cellStyle name="一般 164" xfId="1461"/>
    <cellStyle name="一般 165" xfId="1462"/>
    <cellStyle name="一般 166" xfId="1463"/>
    <cellStyle name="一般 167" xfId="1464"/>
    <cellStyle name="一般 168" xfId="1465"/>
    <cellStyle name="一般 169" xfId="1466"/>
    <cellStyle name="一般 17" xfId="1467"/>
    <cellStyle name="一般 17 2" xfId="3372"/>
    <cellStyle name="一般 17 3" xfId="4080"/>
    <cellStyle name="一般 17 4" xfId="4712"/>
    <cellStyle name="一般 17 5" xfId="4945"/>
    <cellStyle name="一般 17 6" xfId="3371"/>
    <cellStyle name="一般 170" xfId="1468"/>
    <cellStyle name="一般 171" xfId="1469"/>
    <cellStyle name="一般 172" xfId="1470"/>
    <cellStyle name="一般 173" xfId="1471"/>
    <cellStyle name="一般 174" xfId="1472"/>
    <cellStyle name="一般 175" xfId="1473"/>
    <cellStyle name="一般 176" xfId="1474"/>
    <cellStyle name="一般 177" xfId="1475"/>
    <cellStyle name="一般 178" xfId="1476"/>
    <cellStyle name="一般 179" xfId="1477"/>
    <cellStyle name="一般 18" xfId="1478"/>
    <cellStyle name="一般 18 2" xfId="3374"/>
    <cellStyle name="一般 18 3" xfId="4081"/>
    <cellStyle name="一般 18 4" xfId="4711"/>
    <cellStyle name="一般 18 5" xfId="4946"/>
    <cellStyle name="一般 18 6" xfId="3373"/>
    <cellStyle name="一般 180" xfId="1479"/>
    <cellStyle name="一般 181" xfId="1480"/>
    <cellStyle name="一般 182" xfId="1481"/>
    <cellStyle name="一般 183" xfId="1482"/>
    <cellStyle name="一般 184" xfId="1483"/>
    <cellStyle name="一般 185" xfId="1484"/>
    <cellStyle name="一般 186" xfId="1485"/>
    <cellStyle name="一般 187" xfId="1486"/>
    <cellStyle name="一般 188" xfId="1487"/>
    <cellStyle name="一般 189" xfId="1488"/>
    <cellStyle name="一般 19" xfId="1489"/>
    <cellStyle name="一般 19 2" xfId="3376"/>
    <cellStyle name="一般 19 3" xfId="4082"/>
    <cellStyle name="一般 19 4" xfId="4710"/>
    <cellStyle name="一般 19 5" xfId="4947"/>
    <cellStyle name="一般 19 6" xfId="3375"/>
    <cellStyle name="一般 190" xfId="1490"/>
    <cellStyle name="一般 191" xfId="1491"/>
    <cellStyle name="一般 192" xfId="1492"/>
    <cellStyle name="一般 193" xfId="1493"/>
    <cellStyle name="一般 194" xfId="1494"/>
    <cellStyle name="一般 195" xfId="1495"/>
    <cellStyle name="一般 196" xfId="1496"/>
    <cellStyle name="一般 197" xfId="1497"/>
    <cellStyle name="一般 198" xfId="1498"/>
    <cellStyle name="一般 199" xfId="1499"/>
    <cellStyle name="一般 2" xfId="1500"/>
    <cellStyle name="一般 2 10" xfId="1501"/>
    <cellStyle name="一般 2 100" xfId="3378"/>
    <cellStyle name="一般 2 101" xfId="4083"/>
    <cellStyle name="一般 2 102" xfId="4744"/>
    <cellStyle name="一般 2 103" xfId="4948"/>
    <cellStyle name="一般 2 104" xfId="3377"/>
    <cellStyle name="一般 2 11" xfId="1502"/>
    <cellStyle name="一般 2 12" xfId="1503"/>
    <cellStyle name="一般 2 13" xfId="1504"/>
    <cellStyle name="一般 2 14" xfId="1505"/>
    <cellStyle name="一般 2 15" xfId="1506"/>
    <cellStyle name="一般 2 16" xfId="1507"/>
    <cellStyle name="一般 2 17" xfId="1508"/>
    <cellStyle name="一般 2 18" xfId="1509"/>
    <cellStyle name="一般 2 19" xfId="1510"/>
    <cellStyle name="一般 2 2" xfId="1511"/>
    <cellStyle name="一般 2 2 2" xfId="1512"/>
    <cellStyle name="一般 2 2 3" xfId="4084"/>
    <cellStyle name="一般 2 2_永豐金" xfId="1513"/>
    <cellStyle name="一般 2 20" xfId="1514"/>
    <cellStyle name="一般 2 21" xfId="1515"/>
    <cellStyle name="一般 2 22" xfId="1516"/>
    <cellStyle name="一般 2 23" xfId="1517"/>
    <cellStyle name="一般 2 24" xfId="1518"/>
    <cellStyle name="一般 2 25" xfId="1519"/>
    <cellStyle name="一般 2 26" xfId="1520"/>
    <cellStyle name="一般 2 27" xfId="1521"/>
    <cellStyle name="一般 2 28" xfId="1522"/>
    <cellStyle name="一般 2 29" xfId="1523"/>
    <cellStyle name="一般 2 3" xfId="1524"/>
    <cellStyle name="一般 2 30" xfId="1525"/>
    <cellStyle name="一般 2 31" xfId="1526"/>
    <cellStyle name="一般 2 32" xfId="1527"/>
    <cellStyle name="一般 2 33" xfId="1528"/>
    <cellStyle name="一般 2 34" xfId="1529"/>
    <cellStyle name="一般 2 35" xfId="1530"/>
    <cellStyle name="一般 2 36" xfId="1531"/>
    <cellStyle name="一般 2 37" xfId="1532"/>
    <cellStyle name="一般 2 38" xfId="1533"/>
    <cellStyle name="一般 2 39" xfId="1534"/>
    <cellStyle name="一般 2 4" xfId="1535"/>
    <cellStyle name="一般 2 40" xfId="1536"/>
    <cellStyle name="一般 2 41" xfId="1537"/>
    <cellStyle name="一般 2 42" xfId="1538"/>
    <cellStyle name="一般 2 43" xfId="1539"/>
    <cellStyle name="一般 2 44" xfId="1540"/>
    <cellStyle name="一般 2 45" xfId="1541"/>
    <cellStyle name="一般 2 46" xfId="1542"/>
    <cellStyle name="一般 2 47" xfId="1543"/>
    <cellStyle name="一般 2 48" xfId="1544"/>
    <cellStyle name="一般 2 49" xfId="1545"/>
    <cellStyle name="一般 2 5" xfId="1546"/>
    <cellStyle name="一般 2 50" xfId="1547"/>
    <cellStyle name="一般 2 51" xfId="1548"/>
    <cellStyle name="一般 2 52" xfId="1549"/>
    <cellStyle name="一般 2 53" xfId="1550"/>
    <cellStyle name="一般 2 54" xfId="1551"/>
    <cellStyle name="一般 2 55" xfId="1552"/>
    <cellStyle name="一般 2 56" xfId="1553"/>
    <cellStyle name="一般 2 57" xfId="1554"/>
    <cellStyle name="一般 2 58" xfId="1555"/>
    <cellStyle name="一般 2 59" xfId="1556"/>
    <cellStyle name="一般 2 6" xfId="1557"/>
    <cellStyle name="一般 2 60" xfId="1558"/>
    <cellStyle name="一般 2 61" xfId="1559"/>
    <cellStyle name="一般 2 62" xfId="1560"/>
    <cellStyle name="一般 2 63" xfId="1561"/>
    <cellStyle name="一般 2 64" xfId="1562"/>
    <cellStyle name="一般 2 65" xfId="1563"/>
    <cellStyle name="一般 2 66" xfId="1564"/>
    <cellStyle name="一般 2 67" xfId="1565"/>
    <cellStyle name="一般 2 68" xfId="1566"/>
    <cellStyle name="一般 2 69" xfId="1567"/>
    <cellStyle name="一般 2 7" xfId="1568"/>
    <cellStyle name="一般 2 70" xfId="1569"/>
    <cellStyle name="一般 2 71" xfId="1570"/>
    <cellStyle name="一般 2 72" xfId="1571"/>
    <cellStyle name="一般 2 73" xfId="1572"/>
    <cellStyle name="一般 2 74" xfId="1573"/>
    <cellStyle name="一般 2 75" xfId="1574"/>
    <cellStyle name="一般 2 76" xfId="1575"/>
    <cellStyle name="一般 2 77" xfId="1576"/>
    <cellStyle name="一般 2 78" xfId="1577"/>
    <cellStyle name="一般 2 79" xfId="1578"/>
    <cellStyle name="一般 2 8" xfId="1579"/>
    <cellStyle name="一般 2 80" xfId="3379"/>
    <cellStyle name="一般 2 81" xfId="3380"/>
    <cellStyle name="一般 2 82" xfId="3381"/>
    <cellStyle name="一般 2 83" xfId="3382"/>
    <cellStyle name="一般 2 84" xfId="3383"/>
    <cellStyle name="一般 2 85" xfId="3384"/>
    <cellStyle name="一般 2 86" xfId="3385"/>
    <cellStyle name="一般 2 87" xfId="3386"/>
    <cellStyle name="一般 2 88" xfId="3387"/>
    <cellStyle name="一般 2 89" xfId="3388"/>
    <cellStyle name="一般 2 9" xfId="1580"/>
    <cellStyle name="一般 2 90" xfId="3389"/>
    <cellStyle name="一般 2 91" xfId="3390"/>
    <cellStyle name="一般 2 92" xfId="3391"/>
    <cellStyle name="一般 2 93" xfId="3392"/>
    <cellStyle name="一般 2 94" xfId="3393"/>
    <cellStyle name="一般 2 95" xfId="3394"/>
    <cellStyle name="一般 2 96" xfId="3395"/>
    <cellStyle name="一般 2 97" xfId="3396"/>
    <cellStyle name="一般 2 98" xfId="3397"/>
    <cellStyle name="一般 2 99" xfId="3398"/>
    <cellStyle name="一般 2_1" xfId="1581"/>
    <cellStyle name="一般 20" xfId="1582"/>
    <cellStyle name="一般 20 2" xfId="1583"/>
    <cellStyle name="一般 20 2 2" xfId="4086"/>
    <cellStyle name="一般 20 3" xfId="3399"/>
    <cellStyle name="一般 20 4" xfId="4085"/>
    <cellStyle name="一般 20 5" xfId="4709"/>
    <cellStyle name="一般 20_1" xfId="1584"/>
    <cellStyle name="一般 200" xfId="1585"/>
    <cellStyle name="一般 201" xfId="1586"/>
    <cellStyle name="一般 202" xfId="1587"/>
    <cellStyle name="一般 203" xfId="1588"/>
    <cellStyle name="一般 204" xfId="1589"/>
    <cellStyle name="一般 205" xfId="1590"/>
    <cellStyle name="一般 206" xfId="1591"/>
    <cellStyle name="一般 207" xfId="1592"/>
    <cellStyle name="一般 208" xfId="1593"/>
    <cellStyle name="一般 209" xfId="1594"/>
    <cellStyle name="一般 21" xfId="1595"/>
    <cellStyle name="一般 21 2" xfId="3401"/>
    <cellStyle name="一般 21 3" xfId="4087"/>
    <cellStyle name="一般 21 4" xfId="4708"/>
    <cellStyle name="一般 21 5" xfId="4949"/>
    <cellStyle name="一般 21 6" xfId="3400"/>
    <cellStyle name="一般 210" xfId="1596"/>
    <cellStyle name="一般 211" xfId="1597"/>
    <cellStyle name="一般 212" xfId="1598"/>
    <cellStyle name="一般 213" xfId="1599"/>
    <cellStyle name="一般 214" xfId="1600"/>
    <cellStyle name="一般 215" xfId="1601"/>
    <cellStyle name="一般 216" xfId="1602"/>
    <cellStyle name="一般 217" xfId="1603"/>
    <cellStyle name="一般 218" xfId="1604"/>
    <cellStyle name="一般 219" xfId="1605"/>
    <cellStyle name="一般 22" xfId="1606"/>
    <cellStyle name="一般 22 2" xfId="3403"/>
    <cellStyle name="一般 22 3" xfId="4088"/>
    <cellStyle name="一般 22 4" xfId="4707"/>
    <cellStyle name="一般 22 5" xfId="4950"/>
    <cellStyle name="一般 22 6" xfId="3402"/>
    <cellStyle name="一般 220" xfId="1607"/>
    <cellStyle name="一般 221" xfId="1608"/>
    <cellStyle name="一般 222" xfId="1609"/>
    <cellStyle name="一般 223" xfId="1610"/>
    <cellStyle name="一般 224" xfId="1611"/>
    <cellStyle name="一般 225" xfId="1612"/>
    <cellStyle name="一般 226" xfId="1613"/>
    <cellStyle name="一般 227" xfId="1614"/>
    <cellStyle name="一般 228" xfId="1615"/>
    <cellStyle name="一般 229" xfId="1616"/>
    <cellStyle name="一般 23" xfId="1617"/>
    <cellStyle name="一般 23 2" xfId="3405"/>
    <cellStyle name="一般 23 3" xfId="4089"/>
    <cellStyle name="一般 23 4" xfId="4706"/>
    <cellStyle name="一般 23 5" xfId="4951"/>
    <cellStyle name="一般 23 6" xfId="3404"/>
    <cellStyle name="一般 230" xfId="1618"/>
    <cellStyle name="一般 231" xfId="1619"/>
    <cellStyle name="一般 232" xfId="1620"/>
    <cellStyle name="一般 233" xfId="1621"/>
    <cellStyle name="一般 234" xfId="1622"/>
    <cellStyle name="一般 235" xfId="1623"/>
    <cellStyle name="一般 236" xfId="1624"/>
    <cellStyle name="一般 237" xfId="1625"/>
    <cellStyle name="一般 238" xfId="1626"/>
    <cellStyle name="一般 239" xfId="1627"/>
    <cellStyle name="一般 24" xfId="1628"/>
    <cellStyle name="一般 24 2" xfId="3407"/>
    <cellStyle name="一般 24 3" xfId="4090"/>
    <cellStyle name="一般 24 4" xfId="4705"/>
    <cellStyle name="一般 24 5" xfId="4952"/>
    <cellStyle name="一般 24 6" xfId="3406"/>
    <cellStyle name="一般 240" xfId="1629"/>
    <cellStyle name="一般 241" xfId="1630"/>
    <cellStyle name="一般 242" xfId="1631"/>
    <cellStyle name="一般 243" xfId="1632"/>
    <cellStyle name="一般 244" xfId="1633"/>
    <cellStyle name="一般 245" xfId="1634"/>
    <cellStyle name="一般 246" xfId="1635"/>
    <cellStyle name="一般 247" xfId="1636"/>
    <cellStyle name="一般 248" xfId="1637"/>
    <cellStyle name="一般 249" xfId="1638"/>
    <cellStyle name="一般 25" xfId="1639"/>
    <cellStyle name="一般 25 2" xfId="3409"/>
    <cellStyle name="一般 25 3" xfId="4091"/>
    <cellStyle name="一般 25 4" xfId="4953"/>
    <cellStyle name="一般 25 5" xfId="5437"/>
    <cellStyle name="一般 25 6" xfId="3408"/>
    <cellStyle name="一般 250" xfId="1640"/>
    <cellStyle name="一般 251" xfId="1641"/>
    <cellStyle name="一般 252" xfId="1642"/>
    <cellStyle name="一般 253" xfId="1643"/>
    <cellStyle name="一般 254" xfId="1644"/>
    <cellStyle name="一般 255" xfId="1645"/>
    <cellStyle name="一般 256" xfId="1646"/>
    <cellStyle name="一般 256 2" xfId="4954"/>
    <cellStyle name="一般 257" xfId="1647"/>
    <cellStyle name="一般 257 2" xfId="4955"/>
    <cellStyle name="一般 258" xfId="1648"/>
    <cellStyle name="一般 258 2" xfId="4956"/>
    <cellStyle name="一般 259" xfId="1649"/>
    <cellStyle name="一般 259 2" xfId="4957"/>
    <cellStyle name="一般 26" xfId="1650"/>
    <cellStyle name="一般 26 2" xfId="3411"/>
    <cellStyle name="一般 26 3" xfId="4092"/>
    <cellStyle name="一般 26 4" xfId="4958"/>
    <cellStyle name="一般 26 5" xfId="5438"/>
    <cellStyle name="一般 26 6" xfId="3410"/>
    <cellStyle name="一般 260" xfId="1651"/>
    <cellStyle name="一般 260 2" xfId="4959"/>
    <cellStyle name="一般 261" xfId="1652"/>
    <cellStyle name="一般 261 2" xfId="4960"/>
    <cellStyle name="一般 262" xfId="1653"/>
    <cellStyle name="一般 262 2" xfId="4961"/>
    <cellStyle name="一般 263" xfId="1654"/>
    <cellStyle name="一般 263 2" xfId="4962"/>
    <cellStyle name="一般 264" xfId="1655"/>
    <cellStyle name="一般 264 2" xfId="4963"/>
    <cellStyle name="一般 265" xfId="1656"/>
    <cellStyle name="一般 265 2" xfId="4964"/>
    <cellStyle name="一般 266" xfId="1657"/>
    <cellStyle name="一般 266 2" xfId="4965"/>
    <cellStyle name="一般 267" xfId="1658"/>
    <cellStyle name="一般 267 2" xfId="4966"/>
    <cellStyle name="一般 268" xfId="1659"/>
    <cellStyle name="一般 268 2" xfId="4967"/>
    <cellStyle name="一般 269" xfId="1660"/>
    <cellStyle name="一般 269 2" xfId="4968"/>
    <cellStyle name="一般 27" xfId="1661"/>
    <cellStyle name="一般 27 2" xfId="3413"/>
    <cellStyle name="一般 27 3" xfId="4093"/>
    <cellStyle name="一般 27 4" xfId="4969"/>
    <cellStyle name="一般 27 5" xfId="5439"/>
    <cellStyle name="一般 27 6" xfId="3412"/>
    <cellStyle name="一般 270" xfId="1662"/>
    <cellStyle name="一般 270 2" xfId="4970"/>
    <cellStyle name="一般 271" xfId="1663"/>
    <cellStyle name="一般 271 2" xfId="4971"/>
    <cellStyle name="一般 272" xfId="1664"/>
    <cellStyle name="一般 272 2" xfId="4972"/>
    <cellStyle name="一般 273" xfId="1665"/>
    <cellStyle name="一般 273 2" xfId="4973"/>
    <cellStyle name="一般 274" xfId="1666"/>
    <cellStyle name="一般 274 2" xfId="4974"/>
    <cellStyle name="一般 275" xfId="1667"/>
    <cellStyle name="一般 275 2" xfId="4975"/>
    <cellStyle name="一般 276" xfId="1668"/>
    <cellStyle name="一般 276 2" xfId="4976"/>
    <cellStyle name="一般 277" xfId="1669"/>
    <cellStyle name="一般 277 2" xfId="4977"/>
    <cellStyle name="一般 278" xfId="1670"/>
    <cellStyle name="一般 278 2" xfId="4978"/>
    <cellStyle name="一般 279" xfId="1671"/>
    <cellStyle name="一般 279 2" xfId="4979"/>
    <cellStyle name="一般 28" xfId="1672"/>
    <cellStyle name="一般 28 2" xfId="3415"/>
    <cellStyle name="一般 28 3" xfId="4094"/>
    <cellStyle name="一般 28 4" xfId="4980"/>
    <cellStyle name="一般 28 5" xfId="5440"/>
    <cellStyle name="一般 28 6" xfId="3414"/>
    <cellStyle name="一般 280" xfId="1673"/>
    <cellStyle name="一般 280 2" xfId="4981"/>
    <cellStyle name="一般 281" xfId="1674"/>
    <cellStyle name="一般 281 2" xfId="4982"/>
    <cellStyle name="一般 282" xfId="1675"/>
    <cellStyle name="一般 282 2" xfId="4983"/>
    <cellStyle name="一般 283" xfId="1676"/>
    <cellStyle name="一般 283 2" xfId="4984"/>
    <cellStyle name="一般 284" xfId="1677"/>
    <cellStyle name="一般 284 2" xfId="4985"/>
    <cellStyle name="一般 285" xfId="1678"/>
    <cellStyle name="一般 285 2" xfId="4986"/>
    <cellStyle name="一般 286" xfId="1679"/>
    <cellStyle name="一般 286 2" xfId="4987"/>
    <cellStyle name="一般 287" xfId="1680"/>
    <cellStyle name="一般 287 2" xfId="4988"/>
    <cellStyle name="一般 288" xfId="1681"/>
    <cellStyle name="一般 288 2" xfId="4989"/>
    <cellStyle name="一般 289" xfId="1682"/>
    <cellStyle name="一般 289 2" xfId="4990"/>
    <cellStyle name="一般 29" xfId="1683"/>
    <cellStyle name="一般 29 2" xfId="3417"/>
    <cellStyle name="一般 29 3" xfId="4095"/>
    <cellStyle name="一般 29 4" xfId="4991"/>
    <cellStyle name="一般 29 5" xfId="3416"/>
    <cellStyle name="一般 290" xfId="1684"/>
    <cellStyle name="一般 290 2" xfId="4992"/>
    <cellStyle name="一般 291" xfId="1685"/>
    <cellStyle name="一般 291 2" xfId="4993"/>
    <cellStyle name="一般 292" xfId="1686"/>
    <cellStyle name="一般 292 2" xfId="4994"/>
    <cellStyle name="一般 293" xfId="1687"/>
    <cellStyle name="一般 293 2" xfId="4995"/>
    <cellStyle name="一般 294" xfId="1688"/>
    <cellStyle name="一般 294 2" xfId="4996"/>
    <cellStyle name="一般 295" xfId="1689"/>
    <cellStyle name="一般 295 2" xfId="4997"/>
    <cellStyle name="一般 296" xfId="1690"/>
    <cellStyle name="一般 296 2" xfId="4998"/>
    <cellStyle name="一般 297" xfId="1691"/>
    <cellStyle name="一般 297 2" xfId="4999"/>
    <cellStyle name="一般 298" xfId="1692"/>
    <cellStyle name="一般 298 2" xfId="5000"/>
    <cellStyle name="一般 299" xfId="1693"/>
    <cellStyle name="一般 299 2" xfId="5001"/>
    <cellStyle name="一般 3" xfId="1694"/>
    <cellStyle name="一般 3 10" xfId="4734"/>
    <cellStyle name="一般 3 11" xfId="4736"/>
    <cellStyle name="一般 3 12" xfId="5248"/>
    <cellStyle name="一般 3 2" xfId="1695"/>
    <cellStyle name="一般 3 2 2" xfId="1696"/>
    <cellStyle name="一般 3 2 2 2" xfId="5002"/>
    <cellStyle name="一般 3 2 3" xfId="3418"/>
    <cellStyle name="一般 3 2_安智" xfId="1697"/>
    <cellStyle name="一般 3 3" xfId="1698"/>
    <cellStyle name="一般 3 4" xfId="3419"/>
    <cellStyle name="一般 3 5" xfId="3420"/>
    <cellStyle name="一般 3 6" xfId="3421"/>
    <cellStyle name="一般 3 7" xfId="3422"/>
    <cellStyle name="一般 3 8" xfId="4704"/>
    <cellStyle name="一般 3 9" xfId="4696"/>
    <cellStyle name="一般 3_大昌" xfId="1699"/>
    <cellStyle name="一般 30" xfId="1700"/>
    <cellStyle name="一般 30 2" xfId="3424"/>
    <cellStyle name="一般 30 3" xfId="5003"/>
    <cellStyle name="一般 30 4" xfId="3423"/>
    <cellStyle name="一般 300" xfId="1701"/>
    <cellStyle name="一般 300 2" xfId="5004"/>
    <cellStyle name="一般 301" xfId="1702"/>
    <cellStyle name="一般 301 2" xfId="5005"/>
    <cellStyle name="一般 302" xfId="1703"/>
    <cellStyle name="一般 302 2" xfId="5006"/>
    <cellStyle name="一般 303" xfId="1704"/>
    <cellStyle name="一般 303 2" xfId="5007"/>
    <cellStyle name="一般 304" xfId="1705"/>
    <cellStyle name="一般 304 2" xfId="5008"/>
    <cellStyle name="一般 305" xfId="1706"/>
    <cellStyle name="一般 305 2" xfId="5009"/>
    <cellStyle name="一般 306" xfId="1707"/>
    <cellStyle name="一般 306 2" xfId="5010"/>
    <cellStyle name="一般 307" xfId="1708"/>
    <cellStyle name="一般 307 2" xfId="5011"/>
    <cellStyle name="一般 308" xfId="1709"/>
    <cellStyle name="一般 308 2" xfId="5012"/>
    <cellStyle name="一般 309" xfId="1710"/>
    <cellStyle name="一般 309 2" xfId="5013"/>
    <cellStyle name="一般 31" xfId="1711"/>
    <cellStyle name="一般 31 2" xfId="3426"/>
    <cellStyle name="一般 31 3" xfId="5014"/>
    <cellStyle name="一般 31 4" xfId="3425"/>
    <cellStyle name="一般 310" xfId="1712"/>
    <cellStyle name="一般 310 2" xfId="5015"/>
    <cellStyle name="一般 311" xfId="1713"/>
    <cellStyle name="一般 311 2" xfId="5016"/>
    <cellStyle name="一般 312" xfId="1714"/>
    <cellStyle name="一般 312 2" xfId="5017"/>
    <cellStyle name="一般 313" xfId="1715"/>
    <cellStyle name="一般 314" xfId="1716"/>
    <cellStyle name="一般 315" xfId="1717"/>
    <cellStyle name="一般 316" xfId="1718"/>
    <cellStyle name="一般 317" xfId="1719"/>
    <cellStyle name="一般 318" xfId="1720"/>
    <cellStyle name="一般 319" xfId="1721"/>
    <cellStyle name="一般 32" xfId="1722"/>
    <cellStyle name="一般 32 2" xfId="1723"/>
    <cellStyle name="一般 32 3" xfId="3428"/>
    <cellStyle name="一般 32 4" xfId="5018"/>
    <cellStyle name="一般 32 5" xfId="3427"/>
    <cellStyle name="一般 32_1" xfId="1724"/>
    <cellStyle name="一般 320" xfId="1725"/>
    <cellStyle name="一般 321" xfId="1726"/>
    <cellStyle name="一般 322" xfId="1727"/>
    <cellStyle name="一般 323" xfId="1728"/>
    <cellStyle name="一般 324" xfId="1729"/>
    <cellStyle name="一般 325" xfId="1730"/>
    <cellStyle name="一般 326" xfId="1731"/>
    <cellStyle name="一般 327" xfId="1732"/>
    <cellStyle name="一般 328" xfId="1733"/>
    <cellStyle name="一般 329" xfId="1734"/>
    <cellStyle name="一般 33" xfId="1735"/>
    <cellStyle name="一般 33 2" xfId="1736"/>
    <cellStyle name="一般 33 2 2" xfId="5020"/>
    <cellStyle name="一般 33 3" xfId="3430"/>
    <cellStyle name="一般 33 4" xfId="5019"/>
    <cellStyle name="一般 33 5" xfId="3429"/>
    <cellStyle name="一般 33_1" xfId="1737"/>
    <cellStyle name="一般 330" xfId="1738"/>
    <cellStyle name="一般 331" xfId="1739"/>
    <cellStyle name="一般 332" xfId="1740"/>
    <cellStyle name="一般 333" xfId="1741"/>
    <cellStyle name="一般 334" xfId="1742"/>
    <cellStyle name="一般 335" xfId="1743"/>
    <cellStyle name="一般 336" xfId="1744"/>
    <cellStyle name="一般 337" xfId="1745"/>
    <cellStyle name="一般 338" xfId="1746"/>
    <cellStyle name="一般 339" xfId="1747"/>
    <cellStyle name="一般 34" xfId="1748"/>
    <cellStyle name="一般 34 2" xfId="1749"/>
    <cellStyle name="一般 34 2 2" xfId="5022"/>
    <cellStyle name="一般 34 3" xfId="3432"/>
    <cellStyle name="一般 34 4" xfId="5021"/>
    <cellStyle name="一般 34 5" xfId="3431"/>
    <cellStyle name="一般 34_1" xfId="1750"/>
    <cellStyle name="一般 340" xfId="1751"/>
    <cellStyle name="一般 341" xfId="1752"/>
    <cellStyle name="一般 342" xfId="1753"/>
    <cellStyle name="一般 343" xfId="1754"/>
    <cellStyle name="一般 343 2" xfId="5023"/>
    <cellStyle name="一般 344" xfId="1755"/>
    <cellStyle name="一般 344 2" xfId="5024"/>
    <cellStyle name="一般 345" xfId="1756"/>
    <cellStyle name="一般 345 2" xfId="5025"/>
    <cellStyle name="一般 346" xfId="1757"/>
    <cellStyle name="一般 346 2" xfId="5026"/>
    <cellStyle name="一般 347" xfId="1758"/>
    <cellStyle name="一般 347 2" xfId="5027"/>
    <cellStyle name="一般 348" xfId="1759"/>
    <cellStyle name="一般 348 2" xfId="5028"/>
    <cellStyle name="一般 349" xfId="1760"/>
    <cellStyle name="一般 349 2" xfId="5029"/>
    <cellStyle name="一般 35" xfId="1761"/>
    <cellStyle name="一般 35 2" xfId="1762"/>
    <cellStyle name="一般 35 2 2" xfId="5031"/>
    <cellStyle name="一般 35 3" xfId="3434"/>
    <cellStyle name="一般 35 4" xfId="5030"/>
    <cellStyle name="一般 35 5" xfId="3433"/>
    <cellStyle name="一般 35_1" xfId="1763"/>
    <cellStyle name="一般 350" xfId="1764"/>
    <cellStyle name="一般 350 2" xfId="5032"/>
    <cellStyle name="一般 351" xfId="1765"/>
    <cellStyle name="一般 351 2" xfId="5033"/>
    <cellStyle name="一般 352" xfId="1766"/>
    <cellStyle name="一般 352 2" xfId="5034"/>
    <cellStyle name="一般 353" xfId="1767"/>
    <cellStyle name="一般 353 2" xfId="5035"/>
    <cellStyle name="一般 354" xfId="1768"/>
    <cellStyle name="一般 354 2" xfId="5036"/>
    <cellStyle name="一般 355" xfId="1769"/>
    <cellStyle name="一般 355 2" xfId="5037"/>
    <cellStyle name="一般 356" xfId="1770"/>
    <cellStyle name="一般 356 2" xfId="5038"/>
    <cellStyle name="一般 357" xfId="1771"/>
    <cellStyle name="一般 357 2" xfId="5039"/>
    <cellStyle name="一般 358" xfId="1772"/>
    <cellStyle name="一般 358 2" xfId="5040"/>
    <cellStyle name="一般 359" xfId="1773"/>
    <cellStyle name="一般 359 2" xfId="5041"/>
    <cellStyle name="一般 36" xfId="1774"/>
    <cellStyle name="一般 36 2" xfId="1775"/>
    <cellStyle name="一般 36 3" xfId="3436"/>
    <cellStyle name="一般 36 4" xfId="5042"/>
    <cellStyle name="一般 36 5" xfId="3435"/>
    <cellStyle name="一般 36_1" xfId="1776"/>
    <cellStyle name="一般 360" xfId="1777"/>
    <cellStyle name="一般 360 2" xfId="5043"/>
    <cellStyle name="一般 361" xfId="1778"/>
    <cellStyle name="一般 361 2" xfId="5044"/>
    <cellStyle name="一般 362" xfId="1779"/>
    <cellStyle name="一般 362 2" xfId="5045"/>
    <cellStyle name="一般 363" xfId="1780"/>
    <cellStyle name="一般 363 2" xfId="5046"/>
    <cellStyle name="一般 364" xfId="1781"/>
    <cellStyle name="一般 364 2" xfId="5047"/>
    <cellStyle name="一般 365" xfId="1782"/>
    <cellStyle name="一般 365 2" xfId="5048"/>
    <cellStyle name="一般 366" xfId="1783"/>
    <cellStyle name="一般 366 2" xfId="5049"/>
    <cellStyle name="一般 367" xfId="1784"/>
    <cellStyle name="一般 367 2" xfId="5050"/>
    <cellStyle name="一般 368" xfId="1785"/>
    <cellStyle name="一般 368 2" xfId="5051"/>
    <cellStyle name="一般 369" xfId="1786"/>
    <cellStyle name="一般 369 2" xfId="5052"/>
    <cellStyle name="一般 37" xfId="1787"/>
    <cellStyle name="一般 37 2" xfId="1788"/>
    <cellStyle name="一般 37 2 2" xfId="5053"/>
    <cellStyle name="一般 37 3" xfId="3437"/>
    <cellStyle name="一般 37_安智" xfId="1789"/>
    <cellStyle name="一般 370" xfId="1790"/>
    <cellStyle name="一般 370 2" xfId="5054"/>
    <cellStyle name="一般 371" xfId="1791"/>
    <cellStyle name="一般 371 2" xfId="5055"/>
    <cellStyle name="一般 372" xfId="1792"/>
    <cellStyle name="一般 372 2" xfId="5056"/>
    <cellStyle name="一般 373" xfId="1793"/>
    <cellStyle name="一般 373 2" xfId="5057"/>
    <cellStyle name="一般 374" xfId="1794"/>
    <cellStyle name="一般 374 2" xfId="5058"/>
    <cellStyle name="一般 375" xfId="1795"/>
    <cellStyle name="一般 375 2" xfId="5059"/>
    <cellStyle name="一般 376" xfId="1796"/>
    <cellStyle name="一般 376 2" xfId="5060"/>
    <cellStyle name="一般 377" xfId="1797"/>
    <cellStyle name="一般 377 2" xfId="5061"/>
    <cellStyle name="一般 378" xfId="1798"/>
    <cellStyle name="一般 378 2" xfId="5062"/>
    <cellStyle name="一般 379" xfId="1799"/>
    <cellStyle name="一般 379 2" xfId="5063"/>
    <cellStyle name="一般 38" xfId="1800"/>
    <cellStyle name="一般 38 2" xfId="1801"/>
    <cellStyle name="一般 38 2 2" xfId="5064"/>
    <cellStyle name="一般 38 3" xfId="3438"/>
    <cellStyle name="一般 38_安智" xfId="1802"/>
    <cellStyle name="一般 380" xfId="1803"/>
    <cellStyle name="一般 380 2" xfId="5065"/>
    <cellStyle name="一般 381" xfId="1804"/>
    <cellStyle name="一般 381 2" xfId="5066"/>
    <cellStyle name="一般 382" xfId="1805"/>
    <cellStyle name="一般 382 2" xfId="5067"/>
    <cellStyle name="一般 383" xfId="1806"/>
    <cellStyle name="一般 383 2" xfId="5068"/>
    <cellStyle name="一般 384" xfId="1807"/>
    <cellStyle name="一般 384 2" xfId="5069"/>
    <cellStyle name="一般 385" xfId="1808"/>
    <cellStyle name="一般 385 2" xfId="5070"/>
    <cellStyle name="一般 386" xfId="1809"/>
    <cellStyle name="一般 386 2" xfId="5071"/>
    <cellStyle name="一般 387" xfId="1810"/>
    <cellStyle name="一般 387 2" xfId="5072"/>
    <cellStyle name="一般 388" xfId="3439"/>
    <cellStyle name="一般 389" xfId="3440"/>
    <cellStyle name="一般 39" xfId="1811"/>
    <cellStyle name="一般 39 2" xfId="1812"/>
    <cellStyle name="一般 39 2 2" xfId="5073"/>
    <cellStyle name="一般 39 3" xfId="3441"/>
    <cellStyle name="一般 39_安智" xfId="1813"/>
    <cellStyle name="一般 390" xfId="3442"/>
    <cellStyle name="一般 391" xfId="3443"/>
    <cellStyle name="一般 392" xfId="3444"/>
    <cellStyle name="一般 393" xfId="3445"/>
    <cellStyle name="一般 394" xfId="3446"/>
    <cellStyle name="一般 395" xfId="3447"/>
    <cellStyle name="一般 396" xfId="3448"/>
    <cellStyle name="一般 397" xfId="3449"/>
    <cellStyle name="一般 398" xfId="3450"/>
    <cellStyle name="一般 399" xfId="3451"/>
    <cellStyle name="一般 4" xfId="1814"/>
    <cellStyle name="一般 4 2" xfId="1815"/>
    <cellStyle name="一般 4 2 2" xfId="4096"/>
    <cellStyle name="一般 4 3" xfId="3452"/>
    <cellStyle name="一般 4 4" xfId="4737"/>
    <cellStyle name="一般 4_10" xfId="1816"/>
    <cellStyle name="一般 40" xfId="1817"/>
    <cellStyle name="一般 40 2" xfId="1818"/>
    <cellStyle name="一般 40 2 2" xfId="5074"/>
    <cellStyle name="一般 40 3" xfId="3453"/>
    <cellStyle name="一般 40_安智" xfId="1819"/>
    <cellStyle name="一般 400" xfId="3454"/>
    <cellStyle name="一般 401" xfId="3455"/>
    <cellStyle name="一般 402" xfId="3456"/>
    <cellStyle name="一般 403" xfId="3457"/>
    <cellStyle name="一般 404" xfId="3458"/>
    <cellStyle name="一般 405" xfId="3459"/>
    <cellStyle name="一般 406" xfId="3460"/>
    <cellStyle name="一般 407" xfId="3461"/>
    <cellStyle name="一般 408" xfId="3462"/>
    <cellStyle name="一般 409" xfId="3463"/>
    <cellStyle name="一般 41" xfId="1820"/>
    <cellStyle name="一般 41 2" xfId="1821"/>
    <cellStyle name="一般 41 3" xfId="3464"/>
    <cellStyle name="一般 41_安智" xfId="1822"/>
    <cellStyle name="一般 410" xfId="3465"/>
    <cellStyle name="一般 411" xfId="3466"/>
    <cellStyle name="一般 412" xfId="3467"/>
    <cellStyle name="一般 413" xfId="3468"/>
    <cellStyle name="一般 414" xfId="3469"/>
    <cellStyle name="一般 415" xfId="3470"/>
    <cellStyle name="一般 416" xfId="3471"/>
    <cellStyle name="一般 417" xfId="3472"/>
    <cellStyle name="一般 418" xfId="3473"/>
    <cellStyle name="一般 419" xfId="3474"/>
    <cellStyle name="一般 42" xfId="1823"/>
    <cellStyle name="一般 42 2" xfId="1824"/>
    <cellStyle name="一般 42 2 2" xfId="5075"/>
    <cellStyle name="一般 42 3" xfId="3475"/>
    <cellStyle name="一般 42_安智" xfId="1825"/>
    <cellStyle name="一般 420" xfId="3476"/>
    <cellStyle name="一般 421" xfId="3477"/>
    <cellStyle name="一般 422" xfId="3478"/>
    <cellStyle name="一般 423" xfId="3479"/>
    <cellStyle name="一般 424" xfId="3480"/>
    <cellStyle name="一般 425" xfId="3481"/>
    <cellStyle name="一般 426" xfId="3482"/>
    <cellStyle name="一般 427" xfId="3483"/>
    <cellStyle name="一般 428" xfId="3484"/>
    <cellStyle name="一般 429" xfId="3485"/>
    <cellStyle name="一般 43" xfId="1826"/>
    <cellStyle name="一般 43 2" xfId="1827"/>
    <cellStyle name="一般 43 3" xfId="3486"/>
    <cellStyle name="一般 43_安智" xfId="1828"/>
    <cellStyle name="一般 430" xfId="3487"/>
    <cellStyle name="一般 431" xfId="3488"/>
    <cellStyle name="一般 432" xfId="3489"/>
    <cellStyle name="一般 433" xfId="3490"/>
    <cellStyle name="一般 434" xfId="3491"/>
    <cellStyle name="一般 435" xfId="3492"/>
    <cellStyle name="一般 436" xfId="3493"/>
    <cellStyle name="一般 437" xfId="3494"/>
    <cellStyle name="一般 438" xfId="3495"/>
    <cellStyle name="一般 439" xfId="3496"/>
    <cellStyle name="一般 44" xfId="1829"/>
    <cellStyle name="一般 44 2" xfId="1830"/>
    <cellStyle name="一般 44 2 2" xfId="5076"/>
    <cellStyle name="一般 44 3" xfId="3497"/>
    <cellStyle name="一般 44_安智" xfId="1831"/>
    <cellStyle name="一般 440" xfId="3498"/>
    <cellStyle name="一般 441" xfId="3499"/>
    <cellStyle name="一般 442" xfId="3500"/>
    <cellStyle name="一般 443" xfId="3501"/>
    <cellStyle name="一般 444" xfId="3502"/>
    <cellStyle name="一般 445" xfId="3503"/>
    <cellStyle name="一般 446" xfId="3504"/>
    <cellStyle name="一般 447" xfId="3505"/>
    <cellStyle name="一般 448" xfId="3506"/>
    <cellStyle name="一般 449" xfId="3507"/>
    <cellStyle name="一般 45" xfId="1832"/>
    <cellStyle name="一般 45 2" xfId="1833"/>
    <cellStyle name="一般 45 3" xfId="3508"/>
    <cellStyle name="一般 45_安智" xfId="1834"/>
    <cellStyle name="一般 450" xfId="3509"/>
    <cellStyle name="一般 451" xfId="3510"/>
    <cellStyle name="一般 452" xfId="3511"/>
    <cellStyle name="一般 453" xfId="3512"/>
    <cellStyle name="一般 454" xfId="3513"/>
    <cellStyle name="一般 455" xfId="3514"/>
    <cellStyle name="一般 456" xfId="3515"/>
    <cellStyle name="一般 457" xfId="3516"/>
    <cellStyle name="一般 458" xfId="3517"/>
    <cellStyle name="一般 459" xfId="3518"/>
    <cellStyle name="一般 46" xfId="1835"/>
    <cellStyle name="一般 46 2" xfId="1836"/>
    <cellStyle name="一般 46 2 2" xfId="5077"/>
    <cellStyle name="一般 46 3" xfId="3519"/>
    <cellStyle name="一般 46_安智" xfId="1837"/>
    <cellStyle name="一般 460" xfId="3520"/>
    <cellStyle name="一般 461" xfId="3521"/>
    <cellStyle name="一般 462" xfId="3522"/>
    <cellStyle name="一般 463" xfId="3523"/>
    <cellStyle name="一般 464" xfId="3524"/>
    <cellStyle name="一般 465" xfId="3525"/>
    <cellStyle name="一般 466" xfId="3526"/>
    <cellStyle name="一般 467" xfId="3527"/>
    <cellStyle name="一般 468" xfId="3528"/>
    <cellStyle name="一般 469" xfId="3529"/>
    <cellStyle name="一般 47" xfId="1838"/>
    <cellStyle name="一般 47 2" xfId="1839"/>
    <cellStyle name="一般 47 2 2" xfId="5078"/>
    <cellStyle name="一般 47 3" xfId="3530"/>
    <cellStyle name="一般 47_安智" xfId="1840"/>
    <cellStyle name="一般 470" xfId="3531"/>
    <cellStyle name="一般 471" xfId="3532"/>
    <cellStyle name="一般 472" xfId="3533"/>
    <cellStyle name="一般 472 2" xfId="5079"/>
    <cellStyle name="一般 473" xfId="3534"/>
    <cellStyle name="一般 473 2" xfId="5080"/>
    <cellStyle name="一般 474" xfId="3535"/>
    <cellStyle name="一般 474 2" xfId="5081"/>
    <cellStyle name="一般 475" xfId="3536"/>
    <cellStyle name="一般 475 2" xfId="5082"/>
    <cellStyle name="一般 476" xfId="3609"/>
    <cellStyle name="一般 477" xfId="4735"/>
    <cellStyle name="一般 478" xfId="4745"/>
    <cellStyle name="一般 479" xfId="4787"/>
    <cellStyle name="一般 48" xfId="1841"/>
    <cellStyle name="一般 48 2" xfId="1842"/>
    <cellStyle name="一般 48 2 2" xfId="5083"/>
    <cellStyle name="一般 48 3" xfId="3537"/>
    <cellStyle name="一般 48_安智" xfId="1843"/>
    <cellStyle name="一般 480" xfId="4800"/>
    <cellStyle name="一般 481" xfId="4807"/>
    <cellStyle name="一般 482" xfId="4794"/>
    <cellStyle name="一般 483" xfId="4789"/>
    <cellStyle name="一般 484" xfId="4799"/>
    <cellStyle name="一般 485" xfId="4810"/>
    <cellStyle name="一般 486" xfId="4813"/>
    <cellStyle name="一般 487" xfId="4822"/>
    <cellStyle name="一般 488" xfId="4804"/>
    <cellStyle name="一般 489" xfId="4797"/>
    <cellStyle name="一般 49" xfId="1844"/>
    <cellStyle name="一般 49 2" xfId="3538"/>
    <cellStyle name="一般 490" xfId="4818"/>
    <cellStyle name="一般 491" xfId="4805"/>
    <cellStyle name="一般 492" xfId="4792"/>
    <cellStyle name="一般 493" xfId="4791"/>
    <cellStyle name="一般 494" xfId="4795"/>
    <cellStyle name="一般 495" xfId="4788"/>
    <cellStyle name="一般 496" xfId="4793"/>
    <cellStyle name="一般 497" xfId="4790"/>
    <cellStyle name="一般 498" xfId="4796"/>
    <cellStyle name="一般 499" xfId="4821"/>
    <cellStyle name="一般 5" xfId="1845"/>
    <cellStyle name="一般 5 2" xfId="1846"/>
    <cellStyle name="一般 5 2 2" xfId="3540"/>
    <cellStyle name="一般 5 2 3" xfId="4098"/>
    <cellStyle name="一般 5 2 4" xfId="4739"/>
    <cellStyle name="一般 5 2 5" xfId="5084"/>
    <cellStyle name="一般 5 3" xfId="3541"/>
    <cellStyle name="一般 5 4" xfId="4097"/>
    <cellStyle name="一般 5 5" xfId="4703"/>
    <cellStyle name="一般 5 6" xfId="4738"/>
    <cellStyle name="一般 5 7" xfId="3539"/>
    <cellStyle name="一般 5_1" xfId="1847"/>
    <cellStyle name="一般 50" xfId="1848"/>
    <cellStyle name="一般 50 2" xfId="3542"/>
    <cellStyle name="一般 500" xfId="4811"/>
    <cellStyle name="一般 501" xfId="4809"/>
    <cellStyle name="一般 502" xfId="4817"/>
    <cellStyle name="一般 503" xfId="4808"/>
    <cellStyle name="一般 504" xfId="4820"/>
    <cellStyle name="一般 505" xfId="4815"/>
    <cellStyle name="一般 506" xfId="4816"/>
    <cellStyle name="一般 507" xfId="4812"/>
    <cellStyle name="一般 508" xfId="4806"/>
    <cellStyle name="一般 509" xfId="4802"/>
    <cellStyle name="一般 51" xfId="1849"/>
    <cellStyle name="一般 510" xfId="4801"/>
    <cellStyle name="一般 511" xfId="4803"/>
    <cellStyle name="一般 512" xfId="4798"/>
    <cellStyle name="一般 513" xfId="4814"/>
    <cellStyle name="一般 514" xfId="4819"/>
    <cellStyle name="一般 515" xfId="4823"/>
    <cellStyle name="一般 516" xfId="4824"/>
    <cellStyle name="一般 517" xfId="4826"/>
    <cellStyle name="一般 518" xfId="4827"/>
    <cellStyle name="一般 519" xfId="4828"/>
    <cellStyle name="一般 52" xfId="1850"/>
    <cellStyle name="一般 520" xfId="4829"/>
    <cellStyle name="一般 521" xfId="4830"/>
    <cellStyle name="一般 522" xfId="4831"/>
    <cellStyle name="一般 523" xfId="4832"/>
    <cellStyle name="一般 524" xfId="4833"/>
    <cellStyle name="一般 525" xfId="4834"/>
    <cellStyle name="一般 526" xfId="4835"/>
    <cellStyle name="一般 527" xfId="4836"/>
    <cellStyle name="一般 528" xfId="4837"/>
    <cellStyle name="一般 529" xfId="4838"/>
    <cellStyle name="一般 53" xfId="1851"/>
    <cellStyle name="一般 530" xfId="4839"/>
    <cellStyle name="一般 531" xfId="4840"/>
    <cellStyle name="一般 532" xfId="4841"/>
    <cellStyle name="一般 533" xfId="4842"/>
    <cellStyle name="一般 534" xfId="4843"/>
    <cellStyle name="一般 535" xfId="4844"/>
    <cellStyle name="一般 536" xfId="4845"/>
    <cellStyle name="一般 537" xfId="4846"/>
    <cellStyle name="一般 538" xfId="4847"/>
    <cellStyle name="一般 539" xfId="4848"/>
    <cellStyle name="一般 54" xfId="1852"/>
    <cellStyle name="一般 540" xfId="4849"/>
    <cellStyle name="一般 541" xfId="4850"/>
    <cellStyle name="一般 542" xfId="4851"/>
    <cellStyle name="一般 543" xfId="4852"/>
    <cellStyle name="一般 544" xfId="4853"/>
    <cellStyle name="一般 545" xfId="4854"/>
    <cellStyle name="一般 546" xfId="4855"/>
    <cellStyle name="一般 547" xfId="4856"/>
    <cellStyle name="一般 548" xfId="4857"/>
    <cellStyle name="一般 549" xfId="4858"/>
    <cellStyle name="一般 55" xfId="1853"/>
    <cellStyle name="一般 550" xfId="4859"/>
    <cellStyle name="一般 551" xfId="4860"/>
    <cellStyle name="一般 552" xfId="4861"/>
    <cellStyle name="一般 553" xfId="4862"/>
    <cellStyle name="一般 554" xfId="4863"/>
    <cellStyle name="一般 555" xfId="4864"/>
    <cellStyle name="一般 556" xfId="4865"/>
    <cellStyle name="一般 557" xfId="4825"/>
    <cellStyle name="一般 558" xfId="4866"/>
    <cellStyle name="一般 558 2" xfId="5224"/>
    <cellStyle name="一般 558 2 2" xfId="5553"/>
    <cellStyle name="一般 558 3" xfId="5516"/>
    <cellStyle name="一般 559" xfId="4870"/>
    <cellStyle name="一般 559 2" xfId="5228"/>
    <cellStyle name="一般 559 2 2" xfId="5557"/>
    <cellStyle name="一般 559 3" xfId="5520"/>
    <cellStyle name="一般 56" xfId="1854"/>
    <cellStyle name="一般 560" xfId="4874"/>
    <cellStyle name="一般 560 2" xfId="5232"/>
    <cellStyle name="一般 560 2 2" xfId="5561"/>
    <cellStyle name="一般 560 3" xfId="5524"/>
    <cellStyle name="一般 561" xfId="4887"/>
    <cellStyle name="一般 561 2" xfId="5245"/>
    <cellStyle name="一般 561 2 2" xfId="5574"/>
    <cellStyle name="一般 561 3" xfId="5537"/>
    <cellStyle name="一般 562" xfId="4867"/>
    <cellStyle name="一般 562 2" xfId="5225"/>
    <cellStyle name="一般 562 2 2" xfId="5554"/>
    <cellStyle name="一般 562 3" xfId="5517"/>
    <cellStyle name="一般 563" xfId="4869"/>
    <cellStyle name="一般 563 2" xfId="5227"/>
    <cellStyle name="一般 563 2 2" xfId="5556"/>
    <cellStyle name="一般 563 3" xfId="5519"/>
    <cellStyle name="一般 564" xfId="4878"/>
    <cellStyle name="一般 564 2" xfId="5236"/>
    <cellStyle name="一般 564 2 2" xfId="5565"/>
    <cellStyle name="一般 564 3" xfId="5528"/>
    <cellStyle name="一般 565" xfId="4877"/>
    <cellStyle name="一般 565 2" xfId="5235"/>
    <cellStyle name="一般 565 2 2" xfId="5564"/>
    <cellStyle name="一般 565 3" xfId="5527"/>
    <cellStyle name="一般 566" xfId="4888"/>
    <cellStyle name="一般 566 2" xfId="5246"/>
    <cellStyle name="一般 566 2 2" xfId="5575"/>
    <cellStyle name="一般 566 3" xfId="5538"/>
    <cellStyle name="一般 567" xfId="4889"/>
    <cellStyle name="一般 567 2" xfId="5247"/>
    <cellStyle name="一般 567 2 2" xfId="5576"/>
    <cellStyle name="一般 567 3" xfId="5539"/>
    <cellStyle name="一般 568" xfId="4868"/>
    <cellStyle name="一般 568 2" xfId="5226"/>
    <cellStyle name="一般 568 2 2" xfId="5555"/>
    <cellStyle name="一般 568 3" xfId="5518"/>
    <cellStyle name="一般 569" xfId="4891"/>
    <cellStyle name="一般 57" xfId="1855"/>
    <cellStyle name="一般 570" xfId="4890"/>
    <cellStyle name="一般 571" xfId="4892"/>
    <cellStyle name="一般 572" xfId="5249"/>
    <cellStyle name="一般 573" xfId="5250"/>
    <cellStyle name="一般 574" xfId="5251"/>
    <cellStyle name="一般 575" xfId="5252"/>
    <cellStyle name="一般 576" xfId="5253"/>
    <cellStyle name="一般 577" xfId="5254"/>
    <cellStyle name="一般 578" xfId="5255"/>
    <cellStyle name="一般 579" xfId="5256"/>
    <cellStyle name="一般 58" xfId="1856"/>
    <cellStyle name="一般 580" xfId="5257"/>
    <cellStyle name="一般 581" xfId="5258"/>
    <cellStyle name="一般 582" xfId="5259"/>
    <cellStyle name="一般 583" xfId="5260"/>
    <cellStyle name="一般 584" xfId="5261"/>
    <cellStyle name="一般 585" xfId="5262"/>
    <cellStyle name="一般 586" xfId="5263"/>
    <cellStyle name="一般 587" xfId="5264"/>
    <cellStyle name="一般 588" xfId="5265"/>
    <cellStyle name="一般 589" xfId="5266"/>
    <cellStyle name="一般 59" xfId="1857"/>
    <cellStyle name="一般 590" xfId="5267"/>
    <cellStyle name="一般 591" xfId="5268"/>
    <cellStyle name="一般 592" xfId="5269"/>
    <cellStyle name="一般 593" xfId="5270"/>
    <cellStyle name="一般 594" xfId="5271"/>
    <cellStyle name="一般 595" xfId="5272"/>
    <cellStyle name="一般 596" xfId="5273"/>
    <cellStyle name="一般 597" xfId="5274"/>
    <cellStyle name="一般 598" xfId="5275"/>
    <cellStyle name="一般 599" xfId="5276"/>
    <cellStyle name="一般 6" xfId="1858"/>
    <cellStyle name="一般 6 2" xfId="1859"/>
    <cellStyle name="一般 6 2 2" xfId="1860"/>
    <cellStyle name="一般 6 2 2 2" xfId="5085"/>
    <cellStyle name="一般 6 2 3" xfId="3543"/>
    <cellStyle name="一般 6 2_1" xfId="1861"/>
    <cellStyle name="一般 6 3" xfId="3544"/>
    <cellStyle name="一般 6 4" xfId="3545"/>
    <cellStyle name="一般 6 5" xfId="4702"/>
    <cellStyle name="一般 6_1" xfId="1862"/>
    <cellStyle name="一般 60" xfId="1863"/>
    <cellStyle name="一般 600" xfId="5277"/>
    <cellStyle name="一般 601" xfId="5278"/>
    <cellStyle name="一般 602" xfId="5279"/>
    <cellStyle name="一般 603" xfId="5280"/>
    <cellStyle name="一般 604" xfId="5281"/>
    <cellStyle name="一般 605" xfId="5282"/>
    <cellStyle name="一般 606" xfId="5283"/>
    <cellStyle name="一般 607" xfId="5284"/>
    <cellStyle name="一般 608" xfId="5285"/>
    <cellStyle name="一般 609" xfId="5286"/>
    <cellStyle name="一般 61" xfId="1864"/>
    <cellStyle name="一般 610" xfId="5287"/>
    <cellStyle name="一般 611" xfId="5288"/>
    <cellStyle name="一般 612" xfId="5298"/>
    <cellStyle name="一般 613" xfId="5303"/>
    <cellStyle name="一般 614" xfId="5318"/>
    <cellStyle name="一般 615" xfId="5290"/>
    <cellStyle name="一般 616" xfId="5297"/>
    <cellStyle name="一般 617" xfId="5307"/>
    <cellStyle name="一般 618" xfId="5306"/>
    <cellStyle name="一般 619" xfId="5319"/>
    <cellStyle name="一般 62" xfId="1865"/>
    <cellStyle name="一般 620" xfId="5321"/>
    <cellStyle name="一般 621" xfId="5293"/>
    <cellStyle name="一般 622" xfId="5312"/>
    <cellStyle name="一般 623" xfId="5320"/>
    <cellStyle name="一般 624" xfId="5300"/>
    <cellStyle name="一般 625" xfId="5292"/>
    <cellStyle name="一般 626" xfId="5295"/>
    <cellStyle name="一般 627" xfId="5289"/>
    <cellStyle name="一般 628" xfId="5294"/>
    <cellStyle name="一般 629" xfId="5291"/>
    <cellStyle name="一般 63" xfId="1866"/>
    <cellStyle name="一般 630" xfId="5296"/>
    <cellStyle name="一般 631" xfId="5315"/>
    <cellStyle name="一般 632" xfId="5322"/>
    <cellStyle name="一般 633" xfId="5328"/>
    <cellStyle name="一般 634" xfId="5333"/>
    <cellStyle name="一般 635" xfId="5347"/>
    <cellStyle name="一般 636" xfId="5323"/>
    <cellStyle name="一般 637" xfId="5327"/>
    <cellStyle name="一般 638" xfId="5337"/>
    <cellStyle name="一般 639" xfId="5336"/>
    <cellStyle name="一般 64" xfId="1867"/>
    <cellStyle name="一般 640" xfId="5348"/>
    <cellStyle name="一般 641" xfId="5350"/>
    <cellStyle name="一般 642" xfId="5325"/>
    <cellStyle name="一般 643" xfId="5342"/>
    <cellStyle name="一般 644" xfId="5349"/>
    <cellStyle name="一般 645" xfId="5330"/>
    <cellStyle name="一般 646" xfId="5324"/>
    <cellStyle name="一般 647" xfId="5326"/>
    <cellStyle name="一般 648" xfId="5357"/>
    <cellStyle name="一般 649" xfId="5356"/>
    <cellStyle name="一般 65" xfId="1868"/>
    <cellStyle name="一般 650" xfId="5359"/>
    <cellStyle name="一般 651" xfId="5358"/>
    <cellStyle name="一般 652" xfId="5355"/>
    <cellStyle name="一般 653" xfId="5354"/>
    <cellStyle name="一般 654" xfId="5351"/>
    <cellStyle name="一般 655" xfId="5353"/>
    <cellStyle name="一般 656" xfId="5352"/>
    <cellStyle name="一般 657" xfId="5366"/>
    <cellStyle name="一般 658" xfId="5367"/>
    <cellStyle name="一般 659" xfId="5368"/>
    <cellStyle name="一般 66" xfId="1869"/>
    <cellStyle name="一般 660" xfId="5369"/>
    <cellStyle name="一般 661" xfId="5370"/>
    <cellStyle name="一般 662" xfId="5371"/>
    <cellStyle name="一般 663" xfId="5372"/>
    <cellStyle name="一般 664" xfId="5373"/>
    <cellStyle name="一般 665" xfId="5374"/>
    <cellStyle name="一般 666" xfId="5375"/>
    <cellStyle name="一般 667" xfId="5376"/>
    <cellStyle name="一般 668" xfId="5377"/>
    <cellStyle name="一般 669" xfId="5378"/>
    <cellStyle name="一般 67" xfId="1870"/>
    <cellStyle name="一般 670" xfId="5379"/>
    <cellStyle name="一般 671" xfId="5380"/>
    <cellStyle name="一般 672" xfId="5381"/>
    <cellStyle name="一般 673" xfId="5382"/>
    <cellStyle name="一般 674" xfId="5383"/>
    <cellStyle name="一般 675" xfId="5384"/>
    <cellStyle name="一般 676" xfId="5385"/>
    <cellStyle name="一般 677" xfId="5386"/>
    <cellStyle name="一般 678" xfId="5387"/>
    <cellStyle name="一般 679" xfId="5388"/>
    <cellStyle name="一般 68" xfId="1871"/>
    <cellStyle name="一般 680" xfId="5389"/>
    <cellStyle name="一般 681" xfId="5395"/>
    <cellStyle name="一般 682" xfId="5398"/>
    <cellStyle name="一般 683" xfId="5400"/>
    <cellStyle name="一般 684" xfId="5401"/>
    <cellStyle name="一般 685" xfId="5402"/>
    <cellStyle name="一般 686" xfId="5403"/>
    <cellStyle name="一般 687" xfId="5404"/>
    <cellStyle name="一般 688" xfId="5405"/>
    <cellStyle name="一般 689" xfId="5406"/>
    <cellStyle name="一般 69" xfId="1872"/>
    <cellStyle name="一般 690" xfId="5407"/>
    <cellStyle name="一般 691" xfId="5408"/>
    <cellStyle name="一般 692" xfId="5409"/>
    <cellStyle name="一般 693" xfId="5410"/>
    <cellStyle name="一般 694" xfId="5411"/>
    <cellStyle name="一般 695" xfId="5412"/>
    <cellStyle name="一般 696" xfId="5413"/>
    <cellStyle name="一般 697" xfId="5414"/>
    <cellStyle name="一般 698" xfId="5415"/>
    <cellStyle name="一般 699" xfId="5416"/>
    <cellStyle name="一般 699 2" xfId="5610"/>
    <cellStyle name="一般 7" xfId="1873"/>
    <cellStyle name="一般 7 2" xfId="1874"/>
    <cellStyle name="一般 7 3" xfId="3547"/>
    <cellStyle name="一般 7 4" xfId="4099"/>
    <cellStyle name="一般 7 5" xfId="4701"/>
    <cellStyle name="一般 7 6" xfId="4740"/>
    <cellStyle name="一般 7 7" xfId="3546"/>
    <cellStyle name="一般 7_105年3月" xfId="1875"/>
    <cellStyle name="一般 70" xfId="1876"/>
    <cellStyle name="一般 700" xfId="5391"/>
    <cellStyle name="一般 700 2" xfId="5604"/>
    <cellStyle name="一般 701" xfId="5417"/>
    <cellStyle name="一般 701 2" xfId="5611"/>
    <cellStyle name="一般 702" xfId="5431"/>
    <cellStyle name="一般 702 2" xfId="5625"/>
    <cellStyle name="一般 703" xfId="5394"/>
    <cellStyle name="一般 703 2" xfId="5607"/>
    <cellStyle name="一般 704" xfId="5392"/>
    <cellStyle name="一般 704 2" xfId="5605"/>
    <cellStyle name="一般 705" xfId="5421"/>
    <cellStyle name="一般 705 2" xfId="5615"/>
    <cellStyle name="一般 706" xfId="5420"/>
    <cellStyle name="一般 706 2" xfId="5614"/>
    <cellStyle name="一般 707" xfId="5432"/>
    <cellStyle name="一般 707 2" xfId="5626"/>
    <cellStyle name="一般 708" xfId="5433"/>
    <cellStyle name="一般 708 2" xfId="5627"/>
    <cellStyle name="一般 709" xfId="5393"/>
    <cellStyle name="一般 709 2" xfId="5606"/>
    <cellStyle name="一般 71" xfId="1877"/>
    <cellStyle name="一般 710" xfId="5426"/>
    <cellStyle name="一般 710 2" xfId="5620"/>
    <cellStyle name="一般 711" xfId="5443"/>
    <cellStyle name="一般 712" xfId="5444"/>
    <cellStyle name="一般 713" xfId="5477"/>
    <cellStyle name="一般 714" xfId="5487"/>
    <cellStyle name="一般 715" xfId="5488"/>
    <cellStyle name="一般 716" xfId="5489"/>
    <cellStyle name="一般 717" xfId="5490"/>
    <cellStyle name="一般 718" xfId="5491"/>
    <cellStyle name="一般 719" xfId="5492"/>
    <cellStyle name="一般 72" xfId="1878"/>
    <cellStyle name="一般 720" xfId="5493"/>
    <cellStyle name="一般 721" xfId="5494"/>
    <cellStyle name="一般 722" xfId="5495"/>
    <cellStyle name="一般 723" xfId="5496"/>
    <cellStyle name="一般 724" xfId="5497"/>
    <cellStyle name="一般 725" xfId="5498"/>
    <cellStyle name="一般 726" xfId="5499"/>
    <cellStyle name="一般 727" xfId="5500"/>
    <cellStyle name="一般 73" xfId="1879"/>
    <cellStyle name="一般 74" xfId="1880"/>
    <cellStyle name="一般 75" xfId="1881"/>
    <cellStyle name="一般 76" xfId="1882"/>
    <cellStyle name="一般 77" xfId="1883"/>
    <cellStyle name="一般 78" xfId="1884"/>
    <cellStyle name="一般 79" xfId="1885"/>
    <cellStyle name="一般 8" xfId="1886"/>
    <cellStyle name="一般 8 2" xfId="3549"/>
    <cellStyle name="一般 8 3" xfId="4100"/>
    <cellStyle name="一般 8 4" xfId="4700"/>
    <cellStyle name="一般 8 5" xfId="4741"/>
    <cellStyle name="一般 8 6" xfId="3548"/>
    <cellStyle name="一般 80" xfId="1887"/>
    <cellStyle name="一般 81" xfId="1888"/>
    <cellStyle name="一般 82" xfId="1889"/>
    <cellStyle name="一般 83" xfId="1890"/>
    <cellStyle name="一般 84" xfId="1891"/>
    <cellStyle name="一般 85" xfId="1892"/>
    <cellStyle name="一般 86" xfId="1893"/>
    <cellStyle name="一般 87" xfId="1894"/>
    <cellStyle name="一般 88" xfId="1895"/>
    <cellStyle name="一般 89" xfId="1896"/>
    <cellStyle name="一般 9" xfId="1897"/>
    <cellStyle name="一般 9 2" xfId="3551"/>
    <cellStyle name="一般 9 3" xfId="4101"/>
    <cellStyle name="一般 9 4" xfId="4699"/>
    <cellStyle name="一般 9 5" xfId="4742"/>
    <cellStyle name="一般 9 6" xfId="5086"/>
    <cellStyle name="一般 9 7" xfId="3550"/>
    <cellStyle name="一般 9_凱基" xfId="3552"/>
    <cellStyle name="一般 90" xfId="1898"/>
    <cellStyle name="一般 91" xfId="1899"/>
    <cellStyle name="一般 92" xfId="1900"/>
    <cellStyle name="一般 93" xfId="1901"/>
    <cellStyle name="一般 94" xfId="1902"/>
    <cellStyle name="一般 95" xfId="1903"/>
    <cellStyle name="一般 96" xfId="1904"/>
    <cellStyle name="一般 97" xfId="1905"/>
    <cellStyle name="一般 98" xfId="1906"/>
    <cellStyle name="一般 99" xfId="1907"/>
    <cellStyle name="一般_Sheet1" xfId="1908"/>
    <cellStyle name="一般_電子及書面申報--交易統計彙總表" xfId="1909"/>
    <cellStyle name="千分位 10" xfId="3553"/>
    <cellStyle name="千分位 10 2" xfId="5087"/>
    <cellStyle name="千分位 11" xfId="4102"/>
    <cellStyle name="千分位 12" xfId="5399"/>
    <cellStyle name="千分位 13" xfId="5463"/>
    <cellStyle name="千分位 2" xfId="1910"/>
    <cellStyle name="千分位 2 2" xfId="1911"/>
    <cellStyle name="千分位 3" xfId="1912"/>
    <cellStyle name="千分位 3 2" xfId="1913"/>
    <cellStyle name="千分位 3 2 2" xfId="5088"/>
    <cellStyle name="千分位 3 3" xfId="3554"/>
    <cellStyle name="千分位 3 3 2" xfId="5089"/>
    <cellStyle name="千分位 3 4" xfId="4103"/>
    <cellStyle name="千分位 3 5" xfId="4743"/>
    <cellStyle name="千分位 3 6" xfId="5360"/>
    <cellStyle name="千分位 4" xfId="1914"/>
    <cellStyle name="千分位 4 2" xfId="1915"/>
    <cellStyle name="千分位 4 2 2" xfId="5090"/>
    <cellStyle name="千分位 4 3" xfId="3555"/>
    <cellStyle name="千分位 4 3 2" xfId="5091"/>
    <cellStyle name="千分位 4 4" xfId="4104"/>
    <cellStyle name="千分位 4 5" xfId="5361"/>
    <cellStyle name="千分位 5" xfId="1916"/>
    <cellStyle name="千分位 5 2" xfId="1917"/>
    <cellStyle name="千分位 5 2 2" xfId="5092"/>
    <cellStyle name="千分位 5 3" xfId="3556"/>
    <cellStyle name="千分位 5 3 2" xfId="5093"/>
    <cellStyle name="千分位 5 4" xfId="4105"/>
    <cellStyle name="千分位 5 5" xfId="5362"/>
    <cellStyle name="千分位 5_永豐金" xfId="1918"/>
    <cellStyle name="千分位 6" xfId="1919"/>
    <cellStyle name="千分位 6 2" xfId="1920"/>
    <cellStyle name="千分位 6 2 2" xfId="5094"/>
    <cellStyle name="千分位 6 3" xfId="3557"/>
    <cellStyle name="千分位 6 3 2" xfId="5095"/>
    <cellStyle name="千分位 6 4" xfId="5363"/>
    <cellStyle name="千分位 7" xfId="1921"/>
    <cellStyle name="千分位 7 2" xfId="3558"/>
    <cellStyle name="千分位 7 2 2" xfId="5097"/>
    <cellStyle name="千分位 7 3" xfId="4106"/>
    <cellStyle name="千分位 7 4" xfId="5096"/>
    <cellStyle name="千分位 8" xfId="1922"/>
    <cellStyle name="千分位 8 2" xfId="3559"/>
    <cellStyle name="千分位 8 2 2" xfId="5098"/>
    <cellStyle name="千分位 8 3" xfId="4107"/>
    <cellStyle name="千分位 8 4" xfId="5364"/>
    <cellStyle name="千分位 9" xfId="1923"/>
    <cellStyle name="千分位 9 2" xfId="3560"/>
    <cellStyle name="千分位 9 2 2" xfId="5099"/>
    <cellStyle name="千分位 9 3" xfId="5365"/>
    <cellStyle name="千分位[0] 2" xfId="1924"/>
    <cellStyle name="中等" xfId="1925" builtinId="28" customBuiltin="1"/>
    <cellStyle name="中等 10" xfId="1926"/>
    <cellStyle name="中等 10 2" xfId="4108"/>
    <cellStyle name="中等 11" xfId="1927"/>
    <cellStyle name="中等 11 2" xfId="4109"/>
    <cellStyle name="中等 12" xfId="1928"/>
    <cellStyle name="中等 12 2" xfId="4110"/>
    <cellStyle name="中等 13" xfId="1929"/>
    <cellStyle name="中等 13 2" xfId="4111"/>
    <cellStyle name="中等 14" xfId="1930"/>
    <cellStyle name="中等 14 2" xfId="4112"/>
    <cellStyle name="中等 15" xfId="1931"/>
    <cellStyle name="中等 15 2" xfId="4113"/>
    <cellStyle name="中等 16" xfId="1932"/>
    <cellStyle name="中等 16 2" xfId="4114"/>
    <cellStyle name="中等 17" xfId="1933"/>
    <cellStyle name="中等 17 2" xfId="4115"/>
    <cellStyle name="中等 18" xfId="1934"/>
    <cellStyle name="中等 18 2" xfId="4116"/>
    <cellStyle name="中等 19" xfId="1935"/>
    <cellStyle name="中等 19 2" xfId="4117"/>
    <cellStyle name="中等 2" xfId="1936"/>
    <cellStyle name="中等 2 2" xfId="4118"/>
    <cellStyle name="中等 20" xfId="1937"/>
    <cellStyle name="中等 20 2" xfId="4119"/>
    <cellStyle name="中等 21" xfId="1938"/>
    <cellStyle name="中等 21 2" xfId="4120"/>
    <cellStyle name="中等 22" xfId="1939"/>
    <cellStyle name="中等 22 2" xfId="4121"/>
    <cellStyle name="中等 23" xfId="1940"/>
    <cellStyle name="中等 23 2" xfId="4122"/>
    <cellStyle name="中等 24" xfId="1941"/>
    <cellStyle name="中等 24 2" xfId="4123"/>
    <cellStyle name="中等 25" xfId="1942"/>
    <cellStyle name="中等 25 2" xfId="4124"/>
    <cellStyle name="中等 26" xfId="1943"/>
    <cellStyle name="中等 26 2" xfId="4125"/>
    <cellStyle name="中等 27" xfId="1944"/>
    <cellStyle name="中等 28" xfId="1945"/>
    <cellStyle name="中等 29" xfId="1946"/>
    <cellStyle name="中等 3" xfId="1947"/>
    <cellStyle name="中等 3 2" xfId="4126"/>
    <cellStyle name="中等 30" xfId="1948"/>
    <cellStyle name="中等 31" xfId="1949"/>
    <cellStyle name="中等 32" xfId="1950"/>
    <cellStyle name="中等 33" xfId="1951"/>
    <cellStyle name="中等 34" xfId="1952"/>
    <cellStyle name="中等 35" xfId="1953"/>
    <cellStyle name="中等 36" xfId="1954"/>
    <cellStyle name="中等 37" xfId="1955"/>
    <cellStyle name="中等 38" xfId="1956"/>
    <cellStyle name="中等 39" xfId="1957"/>
    <cellStyle name="中等 4" xfId="1958"/>
    <cellStyle name="中等 4 2" xfId="4127"/>
    <cellStyle name="中等 40" xfId="1959"/>
    <cellStyle name="中等 41" xfId="1960"/>
    <cellStyle name="中等 42" xfId="1961"/>
    <cellStyle name="中等 43" xfId="1962"/>
    <cellStyle name="中等 44" xfId="1963"/>
    <cellStyle name="中等 45" xfId="1964"/>
    <cellStyle name="中等 46" xfId="1965"/>
    <cellStyle name="中等 47" xfId="1966"/>
    <cellStyle name="中等 48" xfId="1967"/>
    <cellStyle name="中等 49" xfId="1968"/>
    <cellStyle name="中等 5" xfId="1969"/>
    <cellStyle name="中等 5 2" xfId="4128"/>
    <cellStyle name="中等 50" xfId="1970"/>
    <cellStyle name="中等 50 2" xfId="5100"/>
    <cellStyle name="中等 51" xfId="1971"/>
    <cellStyle name="中等 51 2" xfId="5101"/>
    <cellStyle name="中等 52" xfId="3561"/>
    <cellStyle name="中等 53" xfId="3562"/>
    <cellStyle name="中等 54" xfId="4753"/>
    <cellStyle name="中等 55" xfId="5464"/>
    <cellStyle name="中等 6" xfId="1972"/>
    <cellStyle name="中等 6 2" xfId="4129"/>
    <cellStyle name="中等 7" xfId="1973"/>
    <cellStyle name="中等 7 2" xfId="4130"/>
    <cellStyle name="中等 8" xfId="1974"/>
    <cellStyle name="中等 8 2" xfId="4131"/>
    <cellStyle name="中等 9" xfId="1975"/>
    <cellStyle name="中等 9 2" xfId="4132"/>
    <cellStyle name="合計" xfId="1976" builtinId="25" customBuiltin="1"/>
    <cellStyle name="合計 10" xfId="1977"/>
    <cellStyle name="合計 10 2" xfId="4133"/>
    <cellStyle name="合計 11" xfId="1978"/>
    <cellStyle name="合計 11 2" xfId="4134"/>
    <cellStyle name="合計 12" xfId="1979"/>
    <cellStyle name="合計 12 2" xfId="4135"/>
    <cellStyle name="合計 13" xfId="1980"/>
    <cellStyle name="合計 13 2" xfId="4136"/>
    <cellStyle name="合計 14" xfId="1981"/>
    <cellStyle name="合計 14 2" xfId="4137"/>
    <cellStyle name="合計 15" xfId="1982"/>
    <cellStyle name="合計 15 2" xfId="4138"/>
    <cellStyle name="合計 16" xfId="1983"/>
    <cellStyle name="合計 16 2" xfId="4139"/>
    <cellStyle name="合計 17" xfId="1984"/>
    <cellStyle name="合計 17 2" xfId="4140"/>
    <cellStyle name="合計 18" xfId="1985"/>
    <cellStyle name="合計 18 2" xfId="4141"/>
    <cellStyle name="合計 19" xfId="1986"/>
    <cellStyle name="合計 19 2" xfId="4142"/>
    <cellStyle name="合計 2" xfId="1987"/>
    <cellStyle name="合計 2 2" xfId="4143"/>
    <cellStyle name="合計 20" xfId="1988"/>
    <cellStyle name="合計 20 2" xfId="4144"/>
    <cellStyle name="合計 21" xfId="1989"/>
    <cellStyle name="合計 21 2" xfId="4145"/>
    <cellStyle name="合計 22" xfId="1990"/>
    <cellStyle name="合計 22 2" xfId="4146"/>
    <cellStyle name="合計 23" xfId="1991"/>
    <cellStyle name="合計 23 2" xfId="4147"/>
    <cellStyle name="合計 24" xfId="1992"/>
    <cellStyle name="合計 24 2" xfId="4148"/>
    <cellStyle name="合計 25" xfId="1993"/>
    <cellStyle name="合計 25 2" xfId="4149"/>
    <cellStyle name="合計 26" xfId="1994"/>
    <cellStyle name="合計 26 2" xfId="4150"/>
    <cellStyle name="合計 27" xfId="1995"/>
    <cellStyle name="合計 28" xfId="1996"/>
    <cellStyle name="合計 29" xfId="1997"/>
    <cellStyle name="合計 3" xfId="1998"/>
    <cellStyle name="合計 3 2" xfId="4151"/>
    <cellStyle name="合計 30" xfId="1999"/>
    <cellStyle name="合計 31" xfId="2000"/>
    <cellStyle name="合計 32" xfId="2001"/>
    <cellStyle name="合計 33" xfId="2002"/>
    <cellStyle name="合計 34" xfId="2003"/>
    <cellStyle name="合計 35" xfId="2004"/>
    <cellStyle name="合計 36" xfId="2005"/>
    <cellStyle name="合計 37" xfId="2006"/>
    <cellStyle name="合計 38" xfId="2007"/>
    <cellStyle name="合計 39" xfId="2008"/>
    <cellStyle name="合計 4" xfId="2009"/>
    <cellStyle name="合計 4 2" xfId="4152"/>
    <cellStyle name="合計 40" xfId="2010"/>
    <cellStyle name="合計 41" xfId="2011"/>
    <cellStyle name="合計 42" xfId="2012"/>
    <cellStyle name="合計 43" xfId="2013"/>
    <cellStyle name="合計 44" xfId="2014"/>
    <cellStyle name="合計 45" xfId="2015"/>
    <cellStyle name="合計 46" xfId="2016"/>
    <cellStyle name="合計 47" xfId="2017"/>
    <cellStyle name="合計 48" xfId="2018"/>
    <cellStyle name="合計 49" xfId="2019"/>
    <cellStyle name="合計 5" xfId="2020"/>
    <cellStyle name="合計 5 2" xfId="4153"/>
    <cellStyle name="合計 50" xfId="2021"/>
    <cellStyle name="合計 51" xfId="2022"/>
    <cellStyle name="合計 51 2" xfId="5102"/>
    <cellStyle name="合計 52" xfId="2023"/>
    <cellStyle name="合計 52 2" xfId="5103"/>
    <cellStyle name="合計 53" xfId="3563"/>
    <cellStyle name="合計 54" xfId="3564"/>
    <cellStyle name="合計 55" xfId="4762"/>
    <cellStyle name="合計 56" xfId="5465"/>
    <cellStyle name="合計 6" xfId="2024"/>
    <cellStyle name="合計 6 2" xfId="4154"/>
    <cellStyle name="合計 7" xfId="2025"/>
    <cellStyle name="合計 7 2" xfId="4155"/>
    <cellStyle name="合計 8" xfId="2026"/>
    <cellStyle name="合計 8 2" xfId="4156"/>
    <cellStyle name="合計 9" xfId="2027"/>
    <cellStyle name="合計 9 2" xfId="4157"/>
    <cellStyle name="好" xfId="2028" builtinId="26" customBuiltin="1"/>
    <cellStyle name="好 10" xfId="2029"/>
    <cellStyle name="好 10 2" xfId="4158"/>
    <cellStyle name="好 11" xfId="2030"/>
    <cellStyle name="好 11 2" xfId="4159"/>
    <cellStyle name="好 12" xfId="2031"/>
    <cellStyle name="好 12 2" xfId="4160"/>
    <cellStyle name="好 13" xfId="2032"/>
    <cellStyle name="好 13 2" xfId="4161"/>
    <cellStyle name="好 14" xfId="2033"/>
    <cellStyle name="好 14 2" xfId="4162"/>
    <cellStyle name="好 15" xfId="2034"/>
    <cellStyle name="好 15 2" xfId="4163"/>
    <cellStyle name="好 16" xfId="2035"/>
    <cellStyle name="好 16 2" xfId="4164"/>
    <cellStyle name="好 17" xfId="2036"/>
    <cellStyle name="好 17 2" xfId="4165"/>
    <cellStyle name="好 18" xfId="2037"/>
    <cellStyle name="好 18 2" xfId="4166"/>
    <cellStyle name="好 19" xfId="2038"/>
    <cellStyle name="好 19 2" xfId="4167"/>
    <cellStyle name="好 2" xfId="2039"/>
    <cellStyle name="好 2 2" xfId="4168"/>
    <cellStyle name="好 20" xfId="2040"/>
    <cellStyle name="好 20 2" xfId="4169"/>
    <cellStyle name="好 21" xfId="2041"/>
    <cellStyle name="好 21 2" xfId="4170"/>
    <cellStyle name="好 22" xfId="2042"/>
    <cellStyle name="好 22 2" xfId="4171"/>
    <cellStyle name="好 23" xfId="2043"/>
    <cellStyle name="好 23 2" xfId="4172"/>
    <cellStyle name="好 24" xfId="2044"/>
    <cellStyle name="好 24 2" xfId="4173"/>
    <cellStyle name="好 25" xfId="2045"/>
    <cellStyle name="好 25 2" xfId="4174"/>
    <cellStyle name="好 26" xfId="2046"/>
    <cellStyle name="好 26 2" xfId="4175"/>
    <cellStyle name="好 27" xfId="2047"/>
    <cellStyle name="好 28" xfId="2048"/>
    <cellStyle name="好 29" xfId="2049"/>
    <cellStyle name="好 3" xfId="2050"/>
    <cellStyle name="好 3 2" xfId="4176"/>
    <cellStyle name="好 30" xfId="2051"/>
    <cellStyle name="好 31" xfId="2052"/>
    <cellStyle name="好 32" xfId="2053"/>
    <cellStyle name="好 33" xfId="2054"/>
    <cellStyle name="好 34" xfId="2055"/>
    <cellStyle name="好 35" xfId="2056"/>
    <cellStyle name="好 36" xfId="2057"/>
    <cellStyle name="好 37" xfId="2058"/>
    <cellStyle name="好 38" xfId="2059"/>
    <cellStyle name="好 39" xfId="2060"/>
    <cellStyle name="好 4" xfId="2061"/>
    <cellStyle name="好 4 2" xfId="4177"/>
    <cellStyle name="好 40" xfId="2062"/>
    <cellStyle name="好 41" xfId="2063"/>
    <cellStyle name="好 42" xfId="2064"/>
    <cellStyle name="好 43" xfId="2065"/>
    <cellStyle name="好 44" xfId="2066"/>
    <cellStyle name="好 45" xfId="2067"/>
    <cellStyle name="好 46" xfId="2068"/>
    <cellStyle name="好 47" xfId="2069"/>
    <cellStyle name="好 48" xfId="2070"/>
    <cellStyle name="好 49" xfId="2071"/>
    <cellStyle name="好 5" xfId="2072"/>
    <cellStyle name="好 5 2" xfId="4178"/>
    <cellStyle name="好 50" xfId="2073"/>
    <cellStyle name="好 50 2" xfId="5104"/>
    <cellStyle name="好 51" xfId="2074"/>
    <cellStyle name="好 51 2" xfId="5105"/>
    <cellStyle name="好 52" xfId="3565"/>
    <cellStyle name="好 53" xfId="3566"/>
    <cellStyle name="好 54" xfId="4751"/>
    <cellStyle name="好 55" xfId="5466"/>
    <cellStyle name="好 6" xfId="2075"/>
    <cellStyle name="好 6 2" xfId="4179"/>
    <cellStyle name="好 7" xfId="2076"/>
    <cellStyle name="好 7 2" xfId="4180"/>
    <cellStyle name="好 8" xfId="2077"/>
    <cellStyle name="好 8 2" xfId="4181"/>
    <cellStyle name="好 9" xfId="2078"/>
    <cellStyle name="好 9 2" xfId="4182"/>
    <cellStyle name="好_1-1" xfId="2079"/>
    <cellStyle name="好_Sheet1" xfId="2080"/>
    <cellStyle name="好_大和國泰" xfId="2081"/>
    <cellStyle name="好_大昌" xfId="2082"/>
    <cellStyle name="好_大眾" xfId="2083"/>
    <cellStyle name="好_大慶" xfId="2084"/>
    <cellStyle name="好_中國信託" xfId="2085"/>
    <cellStyle name="好_元大" xfId="2086"/>
    <cellStyle name="好_元富" xfId="2087"/>
    <cellStyle name="好_元期" xfId="2088"/>
    <cellStyle name="好_日盛" xfId="2089"/>
    <cellStyle name="好_日盛_1" xfId="2090"/>
    <cellStyle name="好_台新" xfId="2091"/>
    <cellStyle name="好_台灣工銀" xfId="2092"/>
    <cellStyle name="好_永豐金" xfId="2093"/>
    <cellStyle name="好_永豐金_1" xfId="2094"/>
    <cellStyle name="好_玉山" xfId="2095"/>
    <cellStyle name="好_玉山_1" xfId="2096"/>
    <cellStyle name="好_兆豐" xfId="2097"/>
    <cellStyle name="好_安智" xfId="2098"/>
    <cellStyle name="好_宏遠" xfId="2099"/>
    <cellStyle name="好_投資人" xfId="2100"/>
    <cellStyle name="好_投資人_1" xfId="2101"/>
    <cellStyle name="好_投資人_2" xfId="2102"/>
    <cellStyle name="好_東亞" xfId="2103"/>
    <cellStyle name="好_花旗" xfId="2104"/>
    <cellStyle name="好_花旗_1" xfId="2105"/>
    <cellStyle name="好_花旗_10" xfId="2106"/>
    <cellStyle name="好_花旗_11" xfId="2107"/>
    <cellStyle name="好_花旗_4" xfId="2108"/>
    <cellStyle name="好_花旗_5" xfId="2109"/>
    <cellStyle name="好_花旗_6" xfId="2110"/>
    <cellStyle name="好_花旗_9" xfId="2111"/>
    <cellStyle name="好_花旗_永豐金" xfId="2112"/>
    <cellStyle name="好_國泰" xfId="2113"/>
    <cellStyle name="好_國泰_1" xfId="2114"/>
    <cellStyle name="好_國票" xfId="2115"/>
    <cellStyle name="好_國際通" xfId="2116"/>
    <cellStyle name="好_康和" xfId="2117"/>
    <cellStyle name="好_第一金" xfId="2118"/>
    <cellStyle name="好_統一" xfId="2119"/>
    <cellStyle name="好_凱基" xfId="2120"/>
    <cellStyle name="好_凱基_1" xfId="2121"/>
    <cellStyle name="好_富邦" xfId="2122"/>
    <cellStyle name="好_富逹" xfId="2123"/>
    <cellStyle name="好_富逹_1" xfId="2124"/>
    <cellStyle name="好_犇亞" xfId="2125"/>
    <cellStyle name="好_華南永昌" xfId="2126"/>
    <cellStyle name="好_華南永昌_1" xfId="2127"/>
    <cellStyle name="好_新加坡瑞銀" xfId="2128"/>
    <cellStyle name="好_新加坡瑞銀_1" xfId="2129"/>
    <cellStyle name="好_新加坡瑞銀_2" xfId="2130"/>
    <cellStyle name="好_新加坡瑞銀_2 2" xfId="3567"/>
    <cellStyle name="好_新加坡瑞銀_2_105年3月" xfId="2131"/>
    <cellStyle name="好_新加坡瑞銀_2_105年7月" xfId="2132"/>
    <cellStyle name="好_新加坡瑞銀_2_105年8月" xfId="2133"/>
    <cellStyle name="好_新加坡瑞銀_2_Sheet1" xfId="2134"/>
    <cellStyle name="好_群益" xfId="2135"/>
    <cellStyle name="好_群益_1" xfId="2136"/>
    <cellStyle name="好_德信" xfId="2137"/>
    <cellStyle name="好_摩根" xfId="2138"/>
    <cellStyle name="好_摩根士丹利" xfId="2139"/>
    <cellStyle name="好_摩根士丹利_1" xfId="2140"/>
    <cellStyle name="百分比 2" xfId="4183"/>
    <cellStyle name="計算方式" xfId="2141" builtinId="22" customBuiltin="1"/>
    <cellStyle name="計算方式 10" xfId="2142"/>
    <cellStyle name="計算方式 10 2" xfId="4185"/>
    <cellStyle name="計算方式 11" xfId="2143"/>
    <cellStyle name="計算方式 11 2" xfId="4186"/>
    <cellStyle name="計算方式 12" xfId="2144"/>
    <cellStyle name="計算方式 12 2" xfId="4187"/>
    <cellStyle name="計算方式 13" xfId="2145"/>
    <cellStyle name="計算方式 13 2" xfId="4188"/>
    <cellStyle name="計算方式 14" xfId="2146"/>
    <cellStyle name="計算方式 14 2" xfId="4189"/>
    <cellStyle name="計算方式 15" xfId="2147"/>
    <cellStyle name="計算方式 15 2" xfId="4190"/>
    <cellStyle name="計算方式 16" xfId="2148"/>
    <cellStyle name="計算方式 16 2" xfId="4191"/>
    <cellStyle name="計算方式 17" xfId="2149"/>
    <cellStyle name="計算方式 17 2" xfId="4192"/>
    <cellStyle name="計算方式 18" xfId="2150"/>
    <cellStyle name="計算方式 18 2" xfId="4193"/>
    <cellStyle name="計算方式 19" xfId="2151"/>
    <cellStyle name="計算方式 19 2" xfId="4194"/>
    <cellStyle name="計算方式 2" xfId="2152"/>
    <cellStyle name="計算方式 2 2" xfId="4195"/>
    <cellStyle name="計算方式 20" xfId="2153"/>
    <cellStyle name="計算方式 20 2" xfId="4196"/>
    <cellStyle name="計算方式 21" xfId="2154"/>
    <cellStyle name="計算方式 21 2" xfId="4197"/>
    <cellStyle name="計算方式 22" xfId="2155"/>
    <cellStyle name="計算方式 22 2" xfId="4198"/>
    <cellStyle name="計算方式 23" xfId="2156"/>
    <cellStyle name="計算方式 23 2" xfId="4199"/>
    <cellStyle name="計算方式 24" xfId="2157"/>
    <cellStyle name="計算方式 24 2" xfId="4200"/>
    <cellStyle name="計算方式 25" xfId="2158"/>
    <cellStyle name="計算方式 25 2" xfId="4201"/>
    <cellStyle name="計算方式 26" xfId="2159"/>
    <cellStyle name="計算方式 26 2" xfId="4202"/>
    <cellStyle name="計算方式 27" xfId="2160"/>
    <cellStyle name="計算方式 28" xfId="2161"/>
    <cellStyle name="計算方式 29" xfId="2162"/>
    <cellStyle name="計算方式 3" xfId="2163"/>
    <cellStyle name="計算方式 3 2" xfId="4203"/>
    <cellStyle name="計算方式 30" xfId="2164"/>
    <cellStyle name="計算方式 31" xfId="2165"/>
    <cellStyle name="計算方式 32" xfId="2166"/>
    <cellStyle name="計算方式 33" xfId="2167"/>
    <cellStyle name="計算方式 34" xfId="2168"/>
    <cellStyle name="計算方式 35" xfId="2169"/>
    <cellStyle name="計算方式 36" xfId="2170"/>
    <cellStyle name="計算方式 37" xfId="2171"/>
    <cellStyle name="計算方式 38" xfId="2172"/>
    <cellStyle name="計算方式 39" xfId="2173"/>
    <cellStyle name="計算方式 4" xfId="2174"/>
    <cellStyle name="計算方式 4 2" xfId="4204"/>
    <cellStyle name="計算方式 40" xfId="2175"/>
    <cellStyle name="計算方式 41" xfId="2176"/>
    <cellStyle name="計算方式 42" xfId="2177"/>
    <cellStyle name="計算方式 43" xfId="2178"/>
    <cellStyle name="計算方式 44" xfId="2179"/>
    <cellStyle name="計算方式 45" xfId="2180"/>
    <cellStyle name="計算方式 46" xfId="2181"/>
    <cellStyle name="計算方式 47" xfId="2182"/>
    <cellStyle name="計算方式 48" xfId="2183"/>
    <cellStyle name="計算方式 49" xfId="2184"/>
    <cellStyle name="計算方式 5" xfId="2185"/>
    <cellStyle name="計算方式 5 2" xfId="4205"/>
    <cellStyle name="計算方式 50" xfId="2186"/>
    <cellStyle name="計算方式 51" xfId="2187"/>
    <cellStyle name="計算方式 51 2" xfId="5106"/>
    <cellStyle name="計算方式 52" xfId="2188"/>
    <cellStyle name="計算方式 52 2" xfId="5107"/>
    <cellStyle name="計算方式 53" xfId="3568"/>
    <cellStyle name="計算方式 54" xfId="3569"/>
    <cellStyle name="計算方式 55" xfId="4184"/>
    <cellStyle name="計算方式 56" xfId="4756"/>
    <cellStyle name="計算方式 57" xfId="5467"/>
    <cellStyle name="計算方式 6" xfId="2189"/>
    <cellStyle name="計算方式 6 2" xfId="4206"/>
    <cellStyle name="計算方式 7" xfId="2190"/>
    <cellStyle name="計算方式 7 2" xfId="4207"/>
    <cellStyle name="計算方式 8" xfId="2191"/>
    <cellStyle name="計算方式 8 2" xfId="4208"/>
    <cellStyle name="計算方式 9" xfId="2192"/>
    <cellStyle name="計算方式 9 2" xfId="4209"/>
    <cellStyle name="連結的儲存格" xfId="2193" builtinId="24" customBuiltin="1"/>
    <cellStyle name="連結的儲存格 10" xfId="2194"/>
    <cellStyle name="連結的儲存格 10 2" xfId="4210"/>
    <cellStyle name="連結的儲存格 11" xfId="2195"/>
    <cellStyle name="連結的儲存格 11 2" xfId="4211"/>
    <cellStyle name="連結的儲存格 12" xfId="2196"/>
    <cellStyle name="連結的儲存格 12 2" xfId="4212"/>
    <cellStyle name="連結的儲存格 13" xfId="2197"/>
    <cellStyle name="連結的儲存格 13 2" xfId="4213"/>
    <cellStyle name="連結的儲存格 14" xfId="2198"/>
    <cellStyle name="連結的儲存格 14 2" xfId="4214"/>
    <cellStyle name="連結的儲存格 15" xfId="2199"/>
    <cellStyle name="連結的儲存格 15 2" xfId="4215"/>
    <cellStyle name="連結的儲存格 16" xfId="2200"/>
    <cellStyle name="連結的儲存格 16 2" xfId="4216"/>
    <cellStyle name="連結的儲存格 17" xfId="2201"/>
    <cellStyle name="連結的儲存格 17 2" xfId="4217"/>
    <cellStyle name="連結的儲存格 18" xfId="2202"/>
    <cellStyle name="連結的儲存格 18 2" xfId="4218"/>
    <cellStyle name="連結的儲存格 19" xfId="2203"/>
    <cellStyle name="連結的儲存格 19 2" xfId="4219"/>
    <cellStyle name="連結的儲存格 2" xfId="2204"/>
    <cellStyle name="連結的儲存格 2 2" xfId="4220"/>
    <cellStyle name="連結的儲存格 20" xfId="2205"/>
    <cellStyle name="連結的儲存格 20 2" xfId="4221"/>
    <cellStyle name="連結的儲存格 21" xfId="2206"/>
    <cellStyle name="連結的儲存格 21 2" xfId="4222"/>
    <cellStyle name="連結的儲存格 22" xfId="2207"/>
    <cellStyle name="連結的儲存格 22 2" xfId="4223"/>
    <cellStyle name="連結的儲存格 23" xfId="2208"/>
    <cellStyle name="連結的儲存格 23 2" xfId="4224"/>
    <cellStyle name="連結的儲存格 24" xfId="2209"/>
    <cellStyle name="連結的儲存格 24 2" xfId="4225"/>
    <cellStyle name="連結的儲存格 25" xfId="2210"/>
    <cellStyle name="連結的儲存格 25 2" xfId="4226"/>
    <cellStyle name="連結的儲存格 26" xfId="2211"/>
    <cellStyle name="連結的儲存格 26 2" xfId="4227"/>
    <cellStyle name="連結的儲存格 27" xfId="2212"/>
    <cellStyle name="連結的儲存格 28" xfId="2213"/>
    <cellStyle name="連結的儲存格 29" xfId="2214"/>
    <cellStyle name="連結的儲存格 3" xfId="2215"/>
    <cellStyle name="連結的儲存格 3 2" xfId="4228"/>
    <cellStyle name="連結的儲存格 30" xfId="2216"/>
    <cellStyle name="連結的儲存格 31" xfId="2217"/>
    <cellStyle name="連結的儲存格 32" xfId="2218"/>
    <cellStyle name="連結的儲存格 33" xfId="2219"/>
    <cellStyle name="連結的儲存格 34" xfId="2220"/>
    <cellStyle name="連結的儲存格 35" xfId="2221"/>
    <cellStyle name="連結的儲存格 36" xfId="2222"/>
    <cellStyle name="連結的儲存格 37" xfId="2223"/>
    <cellStyle name="連結的儲存格 38" xfId="2224"/>
    <cellStyle name="連結的儲存格 39" xfId="2225"/>
    <cellStyle name="連結的儲存格 4" xfId="2226"/>
    <cellStyle name="連結的儲存格 4 2" xfId="4229"/>
    <cellStyle name="連結的儲存格 40" xfId="2227"/>
    <cellStyle name="連結的儲存格 41" xfId="2228"/>
    <cellStyle name="連結的儲存格 42" xfId="2229"/>
    <cellStyle name="連結的儲存格 43" xfId="2230"/>
    <cellStyle name="連結的儲存格 44" xfId="2231"/>
    <cellStyle name="連結的儲存格 45" xfId="2232"/>
    <cellStyle name="連結的儲存格 46" xfId="2233"/>
    <cellStyle name="連結的儲存格 47" xfId="2234"/>
    <cellStyle name="連結的儲存格 48" xfId="2235"/>
    <cellStyle name="連結的儲存格 49" xfId="2236"/>
    <cellStyle name="連結的儲存格 5" xfId="2237"/>
    <cellStyle name="連結的儲存格 5 2" xfId="4230"/>
    <cellStyle name="連結的儲存格 50" xfId="2238"/>
    <cellStyle name="連結的儲存格 50 2" xfId="5108"/>
    <cellStyle name="連結的儲存格 51" xfId="2239"/>
    <cellStyle name="連結的儲存格 51 2" xfId="5109"/>
    <cellStyle name="連結的儲存格 52" xfId="3570"/>
    <cellStyle name="連結的儲存格 53" xfId="3571"/>
    <cellStyle name="連結的儲存格 54" xfId="4757"/>
    <cellStyle name="連結的儲存格 55" xfId="5468"/>
    <cellStyle name="連結的儲存格 6" xfId="2240"/>
    <cellStyle name="連結的儲存格 6 2" xfId="4231"/>
    <cellStyle name="連結的儲存格 7" xfId="2241"/>
    <cellStyle name="連結的儲存格 7 2" xfId="4232"/>
    <cellStyle name="連結的儲存格 8" xfId="2242"/>
    <cellStyle name="連結的儲存格 8 2" xfId="4233"/>
    <cellStyle name="連結的儲存格 9" xfId="2243"/>
    <cellStyle name="連結的儲存格 9 2" xfId="4234"/>
    <cellStyle name="備註" xfId="2244" builtinId="10" customBuiltin="1"/>
    <cellStyle name="備註 10" xfId="2245"/>
    <cellStyle name="備註 10 2" xfId="4236"/>
    <cellStyle name="備註 11" xfId="2246"/>
    <cellStyle name="備註 11 2" xfId="4237"/>
    <cellStyle name="備註 12" xfId="2247"/>
    <cellStyle name="備註 12 2" xfId="4238"/>
    <cellStyle name="備註 13" xfId="2248"/>
    <cellStyle name="備註 13 2" xfId="4239"/>
    <cellStyle name="備註 14" xfId="2249"/>
    <cellStyle name="備註 14 2" xfId="4240"/>
    <cellStyle name="備註 15" xfId="2250"/>
    <cellStyle name="備註 15 2" xfId="4241"/>
    <cellStyle name="備註 16" xfId="2251"/>
    <cellStyle name="備註 16 2" xfId="4242"/>
    <cellStyle name="備註 17" xfId="2252"/>
    <cellStyle name="備註 17 2" xfId="4243"/>
    <cellStyle name="備註 18" xfId="2253"/>
    <cellStyle name="備註 18 2" xfId="4244"/>
    <cellStyle name="備註 19" xfId="2254"/>
    <cellStyle name="備註 19 2" xfId="4245"/>
    <cellStyle name="備註 2" xfId="2255"/>
    <cellStyle name="備註 2 2" xfId="4246"/>
    <cellStyle name="備註 2 3" xfId="4698"/>
    <cellStyle name="備註 20" xfId="2256"/>
    <cellStyle name="備註 20 2" xfId="4247"/>
    <cellStyle name="備註 21" xfId="2257"/>
    <cellStyle name="備註 21 2" xfId="4248"/>
    <cellStyle name="備註 22" xfId="2258"/>
    <cellStyle name="備註 22 2" xfId="4249"/>
    <cellStyle name="備註 23" xfId="2259"/>
    <cellStyle name="備註 23 2" xfId="4250"/>
    <cellStyle name="備註 24" xfId="2260"/>
    <cellStyle name="備註 24 2" xfId="4251"/>
    <cellStyle name="備註 25" xfId="2261"/>
    <cellStyle name="備註 25 2" xfId="4252"/>
    <cellStyle name="備註 26" xfId="2262"/>
    <cellStyle name="備註 26 2" xfId="4253"/>
    <cellStyle name="備註 27" xfId="2263"/>
    <cellStyle name="備註 27 2" xfId="4254"/>
    <cellStyle name="備註 28" xfId="2264"/>
    <cellStyle name="備註 29" xfId="2265"/>
    <cellStyle name="備註 3" xfId="2266"/>
    <cellStyle name="備註 3 2" xfId="4255"/>
    <cellStyle name="備註 30" xfId="2267"/>
    <cellStyle name="備註 31" xfId="2268"/>
    <cellStyle name="備註 32" xfId="2269"/>
    <cellStyle name="備註 33" xfId="2270"/>
    <cellStyle name="備註 34" xfId="2271"/>
    <cellStyle name="備註 35" xfId="2272"/>
    <cellStyle name="備註 36" xfId="2273"/>
    <cellStyle name="備註 37" xfId="2274"/>
    <cellStyle name="備註 38" xfId="2275"/>
    <cellStyle name="備註 39" xfId="2276"/>
    <cellStyle name="備註 4" xfId="2277"/>
    <cellStyle name="備註 4 2" xfId="4256"/>
    <cellStyle name="備註 40" xfId="2278"/>
    <cellStyle name="備註 41" xfId="2279"/>
    <cellStyle name="備註 42" xfId="2280"/>
    <cellStyle name="備註 43" xfId="2281"/>
    <cellStyle name="備註 44" xfId="2282"/>
    <cellStyle name="備註 45" xfId="2283"/>
    <cellStyle name="備註 46" xfId="2284"/>
    <cellStyle name="備註 47" xfId="2285"/>
    <cellStyle name="備註 48" xfId="2286"/>
    <cellStyle name="備註 49" xfId="2287"/>
    <cellStyle name="備註 5" xfId="2288"/>
    <cellStyle name="備註 5 2" xfId="4257"/>
    <cellStyle name="備註 50" xfId="2289"/>
    <cellStyle name="備註 50 2" xfId="5110"/>
    <cellStyle name="備註 51" xfId="2290"/>
    <cellStyle name="備註 51 2" xfId="5111"/>
    <cellStyle name="備註 52" xfId="3572"/>
    <cellStyle name="備註 52 2" xfId="5112"/>
    <cellStyle name="備註 53" xfId="3573"/>
    <cellStyle name="備註 53 2" xfId="5113"/>
    <cellStyle name="備註 54" xfId="4235"/>
    <cellStyle name="備註 55" xfId="4760"/>
    <cellStyle name="備註 55 2" xfId="5211"/>
    <cellStyle name="備註 55 2 2" xfId="5540"/>
    <cellStyle name="備註 55 3" xfId="5503"/>
    <cellStyle name="備註 56" xfId="4871"/>
    <cellStyle name="備註 56 2" xfId="5229"/>
    <cellStyle name="備註 56 2 2" xfId="5558"/>
    <cellStyle name="備註 56 3" xfId="5521"/>
    <cellStyle name="備註 57" xfId="5299"/>
    <cellStyle name="備註 57 2" xfId="5577"/>
    <cellStyle name="備註 58" xfId="5329"/>
    <cellStyle name="備註 58 2" xfId="5590"/>
    <cellStyle name="備註 59" xfId="5390"/>
    <cellStyle name="備註 59 2" xfId="5603"/>
    <cellStyle name="備註 6" xfId="2291"/>
    <cellStyle name="備註 6 2" xfId="4258"/>
    <cellStyle name="備註 60" xfId="5469"/>
    <cellStyle name="備註 7" xfId="2292"/>
    <cellStyle name="備註 7 2" xfId="4259"/>
    <cellStyle name="備註 8" xfId="2293"/>
    <cellStyle name="備註 8 2" xfId="4260"/>
    <cellStyle name="備註 9" xfId="2294"/>
    <cellStyle name="備註 9 2" xfId="4261"/>
    <cellStyle name="㽎㼿㼿㼿㼿㼿㼿㼿㼿?" xfId="2295"/>
    <cellStyle name="說明文字" xfId="2296" builtinId="53" customBuiltin="1"/>
    <cellStyle name="說明文字 10" xfId="2297"/>
    <cellStyle name="說明文字 10 2" xfId="4262"/>
    <cellStyle name="說明文字 11" xfId="2298"/>
    <cellStyle name="說明文字 11 2" xfId="4263"/>
    <cellStyle name="說明文字 12" xfId="2299"/>
    <cellStyle name="說明文字 12 2" xfId="4264"/>
    <cellStyle name="說明文字 13" xfId="2300"/>
    <cellStyle name="說明文字 13 2" xfId="4265"/>
    <cellStyle name="說明文字 14" xfId="2301"/>
    <cellStyle name="說明文字 14 2" xfId="4266"/>
    <cellStyle name="說明文字 15" xfId="2302"/>
    <cellStyle name="說明文字 15 2" xfId="4267"/>
    <cellStyle name="說明文字 16" xfId="2303"/>
    <cellStyle name="說明文字 16 2" xfId="4268"/>
    <cellStyle name="說明文字 17" xfId="2304"/>
    <cellStyle name="說明文字 17 2" xfId="4269"/>
    <cellStyle name="說明文字 18" xfId="2305"/>
    <cellStyle name="說明文字 18 2" xfId="4270"/>
    <cellStyle name="說明文字 19" xfId="2306"/>
    <cellStyle name="說明文字 19 2" xfId="4271"/>
    <cellStyle name="說明文字 2" xfId="2307"/>
    <cellStyle name="說明文字 2 2" xfId="4272"/>
    <cellStyle name="說明文字 20" xfId="2308"/>
    <cellStyle name="說明文字 20 2" xfId="4273"/>
    <cellStyle name="說明文字 21" xfId="2309"/>
    <cellStyle name="說明文字 21 2" xfId="4274"/>
    <cellStyle name="說明文字 22" xfId="2310"/>
    <cellStyle name="說明文字 22 2" xfId="4275"/>
    <cellStyle name="說明文字 23" xfId="2311"/>
    <cellStyle name="說明文字 23 2" xfId="4276"/>
    <cellStyle name="說明文字 24" xfId="2312"/>
    <cellStyle name="說明文字 24 2" xfId="4277"/>
    <cellStyle name="說明文字 25" xfId="2313"/>
    <cellStyle name="說明文字 25 2" xfId="4278"/>
    <cellStyle name="說明文字 26" xfId="2314"/>
    <cellStyle name="說明文字 26 2" xfId="4279"/>
    <cellStyle name="說明文字 27" xfId="2315"/>
    <cellStyle name="說明文字 28" xfId="2316"/>
    <cellStyle name="說明文字 29" xfId="2317"/>
    <cellStyle name="說明文字 3" xfId="2318"/>
    <cellStyle name="說明文字 3 2" xfId="4280"/>
    <cellStyle name="說明文字 30" xfId="2319"/>
    <cellStyle name="說明文字 31" xfId="2320"/>
    <cellStyle name="說明文字 32" xfId="2321"/>
    <cellStyle name="說明文字 33" xfId="2322"/>
    <cellStyle name="說明文字 34" xfId="2323"/>
    <cellStyle name="說明文字 35" xfId="2324"/>
    <cellStyle name="說明文字 36" xfId="2325"/>
    <cellStyle name="說明文字 37" xfId="2326"/>
    <cellStyle name="說明文字 38" xfId="2327"/>
    <cellStyle name="說明文字 39" xfId="2328"/>
    <cellStyle name="說明文字 4" xfId="2329"/>
    <cellStyle name="說明文字 4 2" xfId="4281"/>
    <cellStyle name="說明文字 40" xfId="2330"/>
    <cellStyle name="說明文字 41" xfId="2331"/>
    <cellStyle name="說明文字 42" xfId="2332"/>
    <cellStyle name="說明文字 43" xfId="2333"/>
    <cellStyle name="說明文字 44" xfId="2334"/>
    <cellStyle name="說明文字 45" xfId="2335"/>
    <cellStyle name="說明文字 46" xfId="2336"/>
    <cellStyle name="說明文字 47" xfId="2337"/>
    <cellStyle name="說明文字 48" xfId="2338"/>
    <cellStyle name="說明文字 49" xfId="2339"/>
    <cellStyle name="說明文字 5" xfId="2340"/>
    <cellStyle name="說明文字 5 2" xfId="4282"/>
    <cellStyle name="說明文字 50" xfId="2341"/>
    <cellStyle name="說明文字 50 2" xfId="5114"/>
    <cellStyle name="說明文字 51" xfId="2342"/>
    <cellStyle name="說明文字 51 2" xfId="5115"/>
    <cellStyle name="說明文字 52" xfId="3574"/>
    <cellStyle name="說明文字 53" xfId="3575"/>
    <cellStyle name="說明文字 54" xfId="4761"/>
    <cellStyle name="說明文字 55" xfId="5470"/>
    <cellStyle name="說明文字 6" xfId="2343"/>
    <cellStyle name="說明文字 6 2" xfId="4283"/>
    <cellStyle name="說明文字 7" xfId="2344"/>
    <cellStyle name="說明文字 7 2" xfId="4284"/>
    <cellStyle name="說明文字 8" xfId="2345"/>
    <cellStyle name="說明文字 8 2" xfId="4285"/>
    <cellStyle name="說明文字 9" xfId="2346"/>
    <cellStyle name="說明文字 9 2" xfId="4286"/>
    <cellStyle name="輔色1" xfId="2347" builtinId="29" customBuiltin="1"/>
    <cellStyle name="輔色1 10" xfId="2348"/>
    <cellStyle name="輔色1 10 2" xfId="4288"/>
    <cellStyle name="輔色1 11" xfId="2349"/>
    <cellStyle name="輔色1 11 2" xfId="4289"/>
    <cellStyle name="輔色1 12" xfId="2350"/>
    <cellStyle name="輔色1 12 2" xfId="4290"/>
    <cellStyle name="輔色1 13" xfId="2351"/>
    <cellStyle name="輔色1 13 2" xfId="4291"/>
    <cellStyle name="輔色1 14" xfId="2352"/>
    <cellStyle name="輔色1 14 2" xfId="4292"/>
    <cellStyle name="輔色1 15" xfId="2353"/>
    <cellStyle name="輔色1 15 2" xfId="4293"/>
    <cellStyle name="輔色1 16" xfId="2354"/>
    <cellStyle name="輔色1 16 2" xfId="4294"/>
    <cellStyle name="輔色1 17" xfId="2355"/>
    <cellStyle name="輔色1 17 2" xfId="4295"/>
    <cellStyle name="輔色1 18" xfId="2356"/>
    <cellStyle name="輔色1 18 2" xfId="4296"/>
    <cellStyle name="輔色1 19" xfId="2357"/>
    <cellStyle name="輔色1 19 2" xfId="4297"/>
    <cellStyle name="輔色1 2" xfId="2358"/>
    <cellStyle name="輔色1 2 2" xfId="4298"/>
    <cellStyle name="輔色1 20" xfId="2359"/>
    <cellStyle name="輔色1 20 2" xfId="4299"/>
    <cellStyle name="輔色1 21" xfId="2360"/>
    <cellStyle name="輔色1 21 2" xfId="4300"/>
    <cellStyle name="輔色1 22" xfId="2361"/>
    <cellStyle name="輔色1 22 2" xfId="4301"/>
    <cellStyle name="輔色1 23" xfId="2362"/>
    <cellStyle name="輔色1 23 2" xfId="4302"/>
    <cellStyle name="輔色1 24" xfId="2363"/>
    <cellStyle name="輔色1 24 2" xfId="4303"/>
    <cellStyle name="輔色1 25" xfId="2364"/>
    <cellStyle name="輔色1 25 2" xfId="4304"/>
    <cellStyle name="輔色1 26" xfId="2365"/>
    <cellStyle name="輔色1 26 2" xfId="4305"/>
    <cellStyle name="輔色1 27" xfId="2366"/>
    <cellStyle name="輔色1 28" xfId="2367"/>
    <cellStyle name="輔色1 29" xfId="2368"/>
    <cellStyle name="輔色1 3" xfId="2369"/>
    <cellStyle name="輔色1 3 2" xfId="4306"/>
    <cellStyle name="輔色1 30" xfId="2370"/>
    <cellStyle name="輔色1 31" xfId="2371"/>
    <cellStyle name="輔色1 32" xfId="2372"/>
    <cellStyle name="輔色1 33" xfId="2373"/>
    <cellStyle name="輔色1 34" xfId="2374"/>
    <cellStyle name="輔色1 35" xfId="2375"/>
    <cellStyle name="輔色1 36" xfId="2376"/>
    <cellStyle name="輔色1 37" xfId="2377"/>
    <cellStyle name="輔色1 38" xfId="2378"/>
    <cellStyle name="輔色1 39" xfId="2379"/>
    <cellStyle name="輔色1 4" xfId="2380"/>
    <cellStyle name="輔色1 4 2" xfId="4307"/>
    <cellStyle name="輔色1 40" xfId="2381"/>
    <cellStyle name="輔色1 41" xfId="2382"/>
    <cellStyle name="輔色1 42" xfId="2383"/>
    <cellStyle name="輔色1 43" xfId="2384"/>
    <cellStyle name="輔色1 44" xfId="2385"/>
    <cellStyle name="輔色1 45" xfId="2386"/>
    <cellStyle name="輔色1 46" xfId="2387"/>
    <cellStyle name="輔色1 47" xfId="2388"/>
    <cellStyle name="輔色1 48" xfId="2389"/>
    <cellStyle name="輔色1 49" xfId="2390"/>
    <cellStyle name="輔色1 5" xfId="2391"/>
    <cellStyle name="輔色1 5 2" xfId="4308"/>
    <cellStyle name="輔色1 50" xfId="2392"/>
    <cellStyle name="輔色1 51" xfId="2393"/>
    <cellStyle name="輔色1 51 2" xfId="5116"/>
    <cellStyle name="輔色1 52" xfId="2394"/>
    <cellStyle name="輔色1 52 2" xfId="5117"/>
    <cellStyle name="輔色1 53" xfId="3576"/>
    <cellStyle name="輔色1 54" xfId="3577"/>
    <cellStyle name="輔色1 55" xfId="4287"/>
    <cellStyle name="輔色1 56" xfId="4763"/>
    <cellStyle name="輔色1 57" xfId="5471"/>
    <cellStyle name="輔色1 6" xfId="2395"/>
    <cellStyle name="輔色1 6 2" xfId="4309"/>
    <cellStyle name="輔色1 7" xfId="2396"/>
    <cellStyle name="輔色1 7 2" xfId="4310"/>
    <cellStyle name="輔色1 8" xfId="2397"/>
    <cellStyle name="輔色1 8 2" xfId="4311"/>
    <cellStyle name="輔色1 9" xfId="2398"/>
    <cellStyle name="輔色1 9 2" xfId="4312"/>
    <cellStyle name="輔色2" xfId="2399" builtinId="33" customBuiltin="1"/>
    <cellStyle name="輔色2 10" xfId="2400"/>
    <cellStyle name="輔色2 10 2" xfId="4313"/>
    <cellStyle name="輔色2 11" xfId="2401"/>
    <cellStyle name="輔色2 11 2" xfId="4314"/>
    <cellStyle name="輔色2 12" xfId="2402"/>
    <cellStyle name="輔色2 12 2" xfId="4315"/>
    <cellStyle name="輔色2 13" xfId="2403"/>
    <cellStyle name="輔色2 13 2" xfId="4316"/>
    <cellStyle name="輔色2 14" xfId="2404"/>
    <cellStyle name="輔色2 14 2" xfId="4317"/>
    <cellStyle name="輔色2 15" xfId="2405"/>
    <cellStyle name="輔色2 15 2" xfId="4318"/>
    <cellStyle name="輔色2 16" xfId="2406"/>
    <cellStyle name="輔色2 16 2" xfId="4319"/>
    <cellStyle name="輔色2 17" xfId="2407"/>
    <cellStyle name="輔色2 17 2" xfId="4320"/>
    <cellStyle name="輔色2 18" xfId="2408"/>
    <cellStyle name="輔色2 18 2" xfId="4321"/>
    <cellStyle name="輔色2 19" xfId="2409"/>
    <cellStyle name="輔色2 19 2" xfId="4322"/>
    <cellStyle name="輔色2 2" xfId="2410"/>
    <cellStyle name="輔色2 2 2" xfId="4323"/>
    <cellStyle name="輔色2 20" xfId="2411"/>
    <cellStyle name="輔色2 20 2" xfId="4324"/>
    <cellStyle name="輔色2 21" xfId="2412"/>
    <cellStyle name="輔色2 21 2" xfId="4325"/>
    <cellStyle name="輔色2 22" xfId="2413"/>
    <cellStyle name="輔色2 22 2" xfId="4326"/>
    <cellStyle name="輔色2 23" xfId="2414"/>
    <cellStyle name="輔色2 23 2" xfId="4327"/>
    <cellStyle name="輔色2 24" xfId="2415"/>
    <cellStyle name="輔色2 24 2" xfId="4328"/>
    <cellStyle name="輔色2 25" xfId="2416"/>
    <cellStyle name="輔色2 25 2" xfId="4329"/>
    <cellStyle name="輔色2 26" xfId="2417"/>
    <cellStyle name="輔色2 26 2" xfId="4330"/>
    <cellStyle name="輔色2 27" xfId="2418"/>
    <cellStyle name="輔色2 28" xfId="2419"/>
    <cellStyle name="輔色2 29" xfId="2420"/>
    <cellStyle name="輔色2 3" xfId="2421"/>
    <cellStyle name="輔色2 3 2" xfId="4331"/>
    <cellStyle name="輔色2 30" xfId="2422"/>
    <cellStyle name="輔色2 31" xfId="2423"/>
    <cellStyle name="輔色2 32" xfId="2424"/>
    <cellStyle name="輔色2 33" xfId="2425"/>
    <cellStyle name="輔色2 34" xfId="2426"/>
    <cellStyle name="輔色2 35" xfId="2427"/>
    <cellStyle name="輔色2 36" xfId="2428"/>
    <cellStyle name="輔色2 37" xfId="2429"/>
    <cellStyle name="輔色2 38" xfId="2430"/>
    <cellStyle name="輔色2 39" xfId="2431"/>
    <cellStyle name="輔色2 4" xfId="2432"/>
    <cellStyle name="輔色2 4 2" xfId="4332"/>
    <cellStyle name="輔色2 40" xfId="2433"/>
    <cellStyle name="輔色2 41" xfId="2434"/>
    <cellStyle name="輔色2 42" xfId="2435"/>
    <cellStyle name="輔色2 43" xfId="2436"/>
    <cellStyle name="輔色2 44" xfId="2437"/>
    <cellStyle name="輔色2 45" xfId="2438"/>
    <cellStyle name="輔色2 46" xfId="2439"/>
    <cellStyle name="輔色2 47" xfId="2440"/>
    <cellStyle name="輔色2 48" xfId="2441"/>
    <cellStyle name="輔色2 49" xfId="2442"/>
    <cellStyle name="輔色2 5" xfId="2443"/>
    <cellStyle name="輔色2 5 2" xfId="4333"/>
    <cellStyle name="輔色2 50" xfId="2444"/>
    <cellStyle name="輔色2 50 2" xfId="5118"/>
    <cellStyle name="輔色2 51" xfId="2445"/>
    <cellStyle name="輔色2 51 2" xfId="5119"/>
    <cellStyle name="輔色2 52" xfId="3578"/>
    <cellStyle name="輔色2 53" xfId="3579"/>
    <cellStyle name="輔色2 54" xfId="4767"/>
    <cellStyle name="輔色2 55" xfId="5472"/>
    <cellStyle name="輔色2 6" xfId="2446"/>
    <cellStyle name="輔色2 6 2" xfId="4334"/>
    <cellStyle name="輔色2 7" xfId="2447"/>
    <cellStyle name="輔色2 7 2" xfId="4335"/>
    <cellStyle name="輔色2 8" xfId="2448"/>
    <cellStyle name="輔色2 8 2" xfId="4336"/>
    <cellStyle name="輔色2 9" xfId="2449"/>
    <cellStyle name="輔色2 9 2" xfId="4337"/>
    <cellStyle name="輔色3" xfId="2450" builtinId="37" customBuiltin="1"/>
    <cellStyle name="輔色3 10" xfId="2451"/>
    <cellStyle name="輔色3 10 2" xfId="4338"/>
    <cellStyle name="輔色3 11" xfId="2452"/>
    <cellStyle name="輔色3 11 2" xfId="4339"/>
    <cellStyle name="輔色3 12" xfId="2453"/>
    <cellStyle name="輔色3 12 2" xfId="4340"/>
    <cellStyle name="輔色3 13" xfId="2454"/>
    <cellStyle name="輔色3 13 2" xfId="4341"/>
    <cellStyle name="輔色3 14" xfId="2455"/>
    <cellStyle name="輔色3 14 2" xfId="4342"/>
    <cellStyle name="輔色3 15" xfId="2456"/>
    <cellStyle name="輔色3 15 2" xfId="4343"/>
    <cellStyle name="輔色3 16" xfId="2457"/>
    <cellStyle name="輔色3 16 2" xfId="4344"/>
    <cellStyle name="輔色3 17" xfId="2458"/>
    <cellStyle name="輔色3 17 2" xfId="4345"/>
    <cellStyle name="輔色3 18" xfId="2459"/>
    <cellStyle name="輔色3 18 2" xfId="4346"/>
    <cellStyle name="輔色3 19" xfId="2460"/>
    <cellStyle name="輔色3 19 2" xfId="4347"/>
    <cellStyle name="輔色3 2" xfId="2461"/>
    <cellStyle name="輔色3 2 2" xfId="4348"/>
    <cellStyle name="輔色3 20" xfId="2462"/>
    <cellStyle name="輔色3 20 2" xfId="4349"/>
    <cellStyle name="輔色3 21" xfId="2463"/>
    <cellStyle name="輔色3 21 2" xfId="4350"/>
    <cellStyle name="輔色3 22" xfId="2464"/>
    <cellStyle name="輔色3 22 2" xfId="4351"/>
    <cellStyle name="輔色3 23" xfId="2465"/>
    <cellStyle name="輔色3 23 2" xfId="4352"/>
    <cellStyle name="輔色3 24" xfId="2466"/>
    <cellStyle name="輔色3 24 2" xfId="4353"/>
    <cellStyle name="輔色3 25" xfId="2467"/>
    <cellStyle name="輔色3 25 2" xfId="4354"/>
    <cellStyle name="輔色3 26" xfId="2468"/>
    <cellStyle name="輔色3 26 2" xfId="4355"/>
    <cellStyle name="輔色3 27" xfId="2469"/>
    <cellStyle name="輔色3 28" xfId="2470"/>
    <cellStyle name="輔色3 29" xfId="2471"/>
    <cellStyle name="輔色3 3" xfId="2472"/>
    <cellStyle name="輔色3 3 2" xfId="4356"/>
    <cellStyle name="輔色3 30" xfId="2473"/>
    <cellStyle name="輔色3 31" xfId="2474"/>
    <cellStyle name="輔色3 32" xfId="2475"/>
    <cellStyle name="輔色3 33" xfId="2476"/>
    <cellStyle name="輔色3 34" xfId="2477"/>
    <cellStyle name="輔色3 35" xfId="2478"/>
    <cellStyle name="輔色3 36" xfId="2479"/>
    <cellStyle name="輔色3 37" xfId="2480"/>
    <cellStyle name="輔色3 38" xfId="2481"/>
    <cellStyle name="輔色3 39" xfId="2482"/>
    <cellStyle name="輔色3 4" xfId="2483"/>
    <cellStyle name="輔色3 4 2" xfId="4357"/>
    <cellStyle name="輔色3 40" xfId="2484"/>
    <cellStyle name="輔色3 41" xfId="2485"/>
    <cellStyle name="輔色3 42" xfId="2486"/>
    <cellStyle name="輔色3 43" xfId="2487"/>
    <cellStyle name="輔色3 44" xfId="2488"/>
    <cellStyle name="輔色3 45" xfId="2489"/>
    <cellStyle name="輔色3 46" xfId="2490"/>
    <cellStyle name="輔色3 47" xfId="2491"/>
    <cellStyle name="輔色3 48" xfId="2492"/>
    <cellStyle name="輔色3 49" xfId="2493"/>
    <cellStyle name="輔色3 5" xfId="2494"/>
    <cellStyle name="輔色3 5 2" xfId="4358"/>
    <cellStyle name="輔色3 50" xfId="2495"/>
    <cellStyle name="輔色3 50 2" xfId="5120"/>
    <cellStyle name="輔色3 51" xfId="2496"/>
    <cellStyle name="輔色3 51 2" xfId="5121"/>
    <cellStyle name="輔色3 52" xfId="3580"/>
    <cellStyle name="輔色3 53" xfId="3581"/>
    <cellStyle name="輔色3 54" xfId="4771"/>
    <cellStyle name="輔色3 55" xfId="5473"/>
    <cellStyle name="輔色3 6" xfId="2497"/>
    <cellStyle name="輔色3 6 2" xfId="4359"/>
    <cellStyle name="輔色3 7" xfId="2498"/>
    <cellStyle name="輔色3 7 2" xfId="4360"/>
    <cellStyle name="輔色3 8" xfId="2499"/>
    <cellStyle name="輔色3 8 2" xfId="4361"/>
    <cellStyle name="輔色3 9" xfId="2500"/>
    <cellStyle name="輔色3 9 2" xfId="4362"/>
    <cellStyle name="輔色4" xfId="2501" builtinId="41" customBuiltin="1"/>
    <cellStyle name="輔色4 10" xfId="2502"/>
    <cellStyle name="輔色4 10 2" xfId="4364"/>
    <cellStyle name="輔色4 11" xfId="2503"/>
    <cellStyle name="輔色4 11 2" xfId="4365"/>
    <cellStyle name="輔色4 12" xfId="2504"/>
    <cellStyle name="輔色4 12 2" xfId="4366"/>
    <cellStyle name="輔色4 13" xfId="2505"/>
    <cellStyle name="輔色4 13 2" xfId="4367"/>
    <cellStyle name="輔色4 14" xfId="2506"/>
    <cellStyle name="輔色4 14 2" xfId="4368"/>
    <cellStyle name="輔色4 15" xfId="2507"/>
    <cellStyle name="輔色4 15 2" xfId="4369"/>
    <cellStyle name="輔色4 16" xfId="2508"/>
    <cellStyle name="輔色4 16 2" xfId="4370"/>
    <cellStyle name="輔色4 17" xfId="2509"/>
    <cellStyle name="輔色4 17 2" xfId="4371"/>
    <cellStyle name="輔色4 18" xfId="2510"/>
    <cellStyle name="輔色4 18 2" xfId="4372"/>
    <cellStyle name="輔色4 19" xfId="2511"/>
    <cellStyle name="輔色4 19 2" xfId="4373"/>
    <cellStyle name="輔色4 2" xfId="2512"/>
    <cellStyle name="輔色4 2 2" xfId="4374"/>
    <cellStyle name="輔色4 20" xfId="2513"/>
    <cellStyle name="輔色4 20 2" xfId="4375"/>
    <cellStyle name="輔色4 21" xfId="2514"/>
    <cellStyle name="輔色4 21 2" xfId="4376"/>
    <cellStyle name="輔色4 22" xfId="2515"/>
    <cellStyle name="輔色4 22 2" xfId="4377"/>
    <cellStyle name="輔色4 23" xfId="2516"/>
    <cellStyle name="輔色4 23 2" xfId="4378"/>
    <cellStyle name="輔色4 24" xfId="2517"/>
    <cellStyle name="輔色4 24 2" xfId="4379"/>
    <cellStyle name="輔色4 25" xfId="2518"/>
    <cellStyle name="輔色4 25 2" xfId="4380"/>
    <cellStyle name="輔色4 26" xfId="2519"/>
    <cellStyle name="輔色4 26 2" xfId="4381"/>
    <cellStyle name="輔色4 27" xfId="2520"/>
    <cellStyle name="輔色4 28" xfId="2521"/>
    <cellStyle name="輔色4 29" xfId="2522"/>
    <cellStyle name="輔色4 3" xfId="2523"/>
    <cellStyle name="輔色4 3 2" xfId="4382"/>
    <cellStyle name="輔色4 30" xfId="2524"/>
    <cellStyle name="輔色4 31" xfId="2525"/>
    <cellStyle name="輔色4 32" xfId="2526"/>
    <cellStyle name="輔色4 33" xfId="2527"/>
    <cellStyle name="輔色4 34" xfId="2528"/>
    <cellStyle name="輔色4 35" xfId="2529"/>
    <cellStyle name="輔色4 36" xfId="2530"/>
    <cellStyle name="輔色4 37" xfId="2531"/>
    <cellStyle name="輔色4 38" xfId="2532"/>
    <cellStyle name="輔色4 39" xfId="2533"/>
    <cellStyle name="輔色4 4" xfId="2534"/>
    <cellStyle name="輔色4 4 2" xfId="4383"/>
    <cellStyle name="輔色4 40" xfId="2535"/>
    <cellStyle name="輔色4 41" xfId="2536"/>
    <cellStyle name="輔色4 42" xfId="2537"/>
    <cellStyle name="輔色4 43" xfId="2538"/>
    <cellStyle name="輔色4 44" xfId="2539"/>
    <cellStyle name="輔色4 45" xfId="2540"/>
    <cellStyle name="輔色4 46" xfId="2541"/>
    <cellStyle name="輔色4 47" xfId="2542"/>
    <cellStyle name="輔色4 48" xfId="2543"/>
    <cellStyle name="輔色4 49" xfId="2544"/>
    <cellStyle name="輔色4 5" xfId="2545"/>
    <cellStyle name="輔色4 5 2" xfId="4384"/>
    <cellStyle name="輔色4 50" xfId="2546"/>
    <cellStyle name="輔色4 51" xfId="2547"/>
    <cellStyle name="輔色4 51 2" xfId="5122"/>
    <cellStyle name="輔色4 52" xfId="2548"/>
    <cellStyle name="輔色4 52 2" xfId="5123"/>
    <cellStyle name="輔色4 53" xfId="3582"/>
    <cellStyle name="輔色4 54" xfId="3583"/>
    <cellStyle name="輔色4 55" xfId="4363"/>
    <cellStyle name="輔色4 56" xfId="4775"/>
    <cellStyle name="輔色4 57" xfId="5474"/>
    <cellStyle name="輔色4 6" xfId="2549"/>
    <cellStyle name="輔色4 6 2" xfId="4385"/>
    <cellStyle name="輔色4 7" xfId="2550"/>
    <cellStyle name="輔色4 7 2" xfId="4386"/>
    <cellStyle name="輔色4 8" xfId="2551"/>
    <cellStyle name="輔色4 8 2" xfId="4387"/>
    <cellStyle name="輔色4 9" xfId="2552"/>
    <cellStyle name="輔色4 9 2" xfId="4388"/>
    <cellStyle name="輔色5" xfId="2553" builtinId="45" customBuiltin="1"/>
    <cellStyle name="輔色5 10" xfId="2554"/>
    <cellStyle name="輔色5 10 2" xfId="4389"/>
    <cellStyle name="輔色5 11" xfId="2555"/>
    <cellStyle name="輔色5 11 2" xfId="4390"/>
    <cellStyle name="輔色5 12" xfId="2556"/>
    <cellStyle name="輔色5 12 2" xfId="4391"/>
    <cellStyle name="輔色5 13" xfId="2557"/>
    <cellStyle name="輔色5 13 2" xfId="4392"/>
    <cellStyle name="輔色5 14" xfId="2558"/>
    <cellStyle name="輔色5 14 2" xfId="4393"/>
    <cellStyle name="輔色5 15" xfId="2559"/>
    <cellStyle name="輔色5 15 2" xfId="4394"/>
    <cellStyle name="輔色5 16" xfId="2560"/>
    <cellStyle name="輔色5 16 2" xfId="4395"/>
    <cellStyle name="輔色5 17" xfId="2561"/>
    <cellStyle name="輔色5 17 2" xfId="4396"/>
    <cellStyle name="輔色5 18" xfId="2562"/>
    <cellStyle name="輔色5 18 2" xfId="4397"/>
    <cellStyle name="輔色5 19" xfId="2563"/>
    <cellStyle name="輔色5 19 2" xfId="4398"/>
    <cellStyle name="輔色5 2" xfId="2564"/>
    <cellStyle name="輔色5 2 2" xfId="4399"/>
    <cellStyle name="輔色5 20" xfId="2565"/>
    <cellStyle name="輔色5 20 2" xfId="4400"/>
    <cellStyle name="輔色5 21" xfId="2566"/>
    <cellStyle name="輔色5 21 2" xfId="4401"/>
    <cellStyle name="輔色5 22" xfId="2567"/>
    <cellStyle name="輔色5 22 2" xfId="4402"/>
    <cellStyle name="輔色5 23" xfId="2568"/>
    <cellStyle name="輔色5 23 2" xfId="4403"/>
    <cellStyle name="輔色5 24" xfId="2569"/>
    <cellStyle name="輔色5 24 2" xfId="4404"/>
    <cellStyle name="輔色5 25" xfId="2570"/>
    <cellStyle name="輔色5 25 2" xfId="4405"/>
    <cellStyle name="輔色5 26" xfId="2571"/>
    <cellStyle name="輔色5 26 2" xfId="4406"/>
    <cellStyle name="輔色5 27" xfId="2572"/>
    <cellStyle name="輔色5 28" xfId="2573"/>
    <cellStyle name="輔色5 29" xfId="2574"/>
    <cellStyle name="輔色5 3" xfId="2575"/>
    <cellStyle name="輔色5 3 2" xfId="4407"/>
    <cellStyle name="輔色5 30" xfId="2576"/>
    <cellStyle name="輔色5 31" xfId="2577"/>
    <cellStyle name="輔色5 32" xfId="2578"/>
    <cellStyle name="輔色5 33" xfId="2579"/>
    <cellStyle name="輔色5 34" xfId="2580"/>
    <cellStyle name="輔色5 35" xfId="2581"/>
    <cellStyle name="輔色5 36" xfId="2582"/>
    <cellStyle name="輔色5 37" xfId="2583"/>
    <cellStyle name="輔色5 38" xfId="2584"/>
    <cellStyle name="輔色5 39" xfId="2585"/>
    <cellStyle name="輔色5 4" xfId="2586"/>
    <cellStyle name="輔色5 4 2" xfId="4408"/>
    <cellStyle name="輔色5 40" xfId="2587"/>
    <cellStyle name="輔色5 41" xfId="2588"/>
    <cellStyle name="輔色5 42" xfId="2589"/>
    <cellStyle name="輔色5 43" xfId="2590"/>
    <cellStyle name="輔色5 44" xfId="2591"/>
    <cellStyle name="輔色5 45" xfId="2592"/>
    <cellStyle name="輔色5 46" xfId="2593"/>
    <cellStyle name="輔色5 47" xfId="2594"/>
    <cellStyle name="輔色5 48" xfId="2595"/>
    <cellStyle name="輔色5 49" xfId="2596"/>
    <cellStyle name="輔色5 5" xfId="2597"/>
    <cellStyle name="輔色5 5 2" xfId="4409"/>
    <cellStyle name="輔色5 50" xfId="2598"/>
    <cellStyle name="輔色5 50 2" xfId="5124"/>
    <cellStyle name="輔色5 51" xfId="2599"/>
    <cellStyle name="輔色5 51 2" xfId="5125"/>
    <cellStyle name="輔色5 52" xfId="3584"/>
    <cellStyle name="輔色5 53" xfId="3585"/>
    <cellStyle name="輔色5 54" xfId="4779"/>
    <cellStyle name="輔色5 55" xfId="5475"/>
    <cellStyle name="輔色5 6" xfId="2600"/>
    <cellStyle name="輔色5 6 2" xfId="4410"/>
    <cellStyle name="輔色5 7" xfId="2601"/>
    <cellStyle name="輔色5 7 2" xfId="4411"/>
    <cellStyle name="輔色5 8" xfId="2602"/>
    <cellStyle name="輔色5 8 2" xfId="4412"/>
    <cellStyle name="輔色5 9" xfId="2603"/>
    <cellStyle name="輔色5 9 2" xfId="4413"/>
    <cellStyle name="輔色6" xfId="2604" builtinId="49" customBuiltin="1"/>
    <cellStyle name="輔色6 10" xfId="2605"/>
    <cellStyle name="輔色6 10 2" xfId="4414"/>
    <cellStyle name="輔色6 11" xfId="2606"/>
    <cellStyle name="輔色6 11 2" xfId="4415"/>
    <cellStyle name="輔色6 12" xfId="2607"/>
    <cellStyle name="輔色6 12 2" xfId="4416"/>
    <cellStyle name="輔色6 13" xfId="2608"/>
    <cellStyle name="輔色6 13 2" xfId="4417"/>
    <cellStyle name="輔色6 14" xfId="2609"/>
    <cellStyle name="輔色6 14 2" xfId="4418"/>
    <cellStyle name="輔色6 15" xfId="2610"/>
    <cellStyle name="輔色6 15 2" xfId="4419"/>
    <cellStyle name="輔色6 16" xfId="2611"/>
    <cellStyle name="輔色6 16 2" xfId="4420"/>
    <cellStyle name="輔色6 17" xfId="2612"/>
    <cellStyle name="輔色6 17 2" xfId="4421"/>
    <cellStyle name="輔色6 18" xfId="2613"/>
    <cellStyle name="輔色6 18 2" xfId="4422"/>
    <cellStyle name="輔色6 19" xfId="2614"/>
    <cellStyle name="輔色6 19 2" xfId="4423"/>
    <cellStyle name="輔色6 2" xfId="2615"/>
    <cellStyle name="輔色6 2 2" xfId="4424"/>
    <cellStyle name="輔色6 20" xfId="2616"/>
    <cellStyle name="輔色6 20 2" xfId="4425"/>
    <cellStyle name="輔色6 21" xfId="2617"/>
    <cellStyle name="輔色6 21 2" xfId="4426"/>
    <cellStyle name="輔色6 22" xfId="2618"/>
    <cellStyle name="輔色6 22 2" xfId="4427"/>
    <cellStyle name="輔色6 23" xfId="2619"/>
    <cellStyle name="輔色6 23 2" xfId="4428"/>
    <cellStyle name="輔色6 24" xfId="2620"/>
    <cellStyle name="輔色6 24 2" xfId="4429"/>
    <cellStyle name="輔色6 25" xfId="2621"/>
    <cellStyle name="輔色6 25 2" xfId="4430"/>
    <cellStyle name="輔色6 26" xfId="2622"/>
    <cellStyle name="輔色6 26 2" xfId="4431"/>
    <cellStyle name="輔色6 27" xfId="2623"/>
    <cellStyle name="輔色6 28" xfId="2624"/>
    <cellStyle name="輔色6 29" xfId="2625"/>
    <cellStyle name="輔色6 3" xfId="2626"/>
    <cellStyle name="輔色6 3 2" xfId="4432"/>
    <cellStyle name="輔色6 30" xfId="2627"/>
    <cellStyle name="輔色6 31" xfId="2628"/>
    <cellStyle name="輔色6 32" xfId="2629"/>
    <cellStyle name="輔色6 33" xfId="2630"/>
    <cellStyle name="輔色6 34" xfId="2631"/>
    <cellStyle name="輔色6 35" xfId="2632"/>
    <cellStyle name="輔色6 36" xfId="2633"/>
    <cellStyle name="輔色6 37" xfId="2634"/>
    <cellStyle name="輔色6 38" xfId="2635"/>
    <cellStyle name="輔色6 39" xfId="2636"/>
    <cellStyle name="輔色6 4" xfId="2637"/>
    <cellStyle name="輔色6 4 2" xfId="4433"/>
    <cellStyle name="輔色6 40" xfId="2638"/>
    <cellStyle name="輔色6 41" xfId="2639"/>
    <cellStyle name="輔色6 42" xfId="2640"/>
    <cellStyle name="輔色6 43" xfId="2641"/>
    <cellStyle name="輔色6 44" xfId="2642"/>
    <cellStyle name="輔色6 45" xfId="2643"/>
    <cellStyle name="輔色6 46" xfId="2644"/>
    <cellStyle name="輔色6 47" xfId="2645"/>
    <cellStyle name="輔色6 48" xfId="2646"/>
    <cellStyle name="輔色6 49" xfId="2647"/>
    <cellStyle name="輔色6 5" xfId="2648"/>
    <cellStyle name="輔色6 5 2" xfId="4434"/>
    <cellStyle name="輔色6 50" xfId="2649"/>
    <cellStyle name="輔色6 50 2" xfId="5126"/>
    <cellStyle name="輔色6 51" xfId="2650"/>
    <cellStyle name="輔色6 51 2" xfId="5127"/>
    <cellStyle name="輔色6 52" xfId="3586"/>
    <cellStyle name="輔色6 53" xfId="3587"/>
    <cellStyle name="輔色6 54" xfId="4783"/>
    <cellStyle name="輔色6 55" xfId="5476"/>
    <cellStyle name="輔色6 6" xfId="2651"/>
    <cellStyle name="輔色6 6 2" xfId="4435"/>
    <cellStyle name="輔色6 7" xfId="2652"/>
    <cellStyle name="輔色6 7 2" xfId="4436"/>
    <cellStyle name="輔色6 8" xfId="2653"/>
    <cellStyle name="輔色6 8 2" xfId="4437"/>
    <cellStyle name="輔色6 9" xfId="2654"/>
    <cellStyle name="輔色6 9 2" xfId="4438"/>
    <cellStyle name="標題" xfId="2655" builtinId="15" customBuiltin="1"/>
    <cellStyle name="標題 1" xfId="2656" builtinId="16" customBuiltin="1"/>
    <cellStyle name="標題 1 10" xfId="2657"/>
    <cellStyle name="標題 1 10 2" xfId="4441"/>
    <cellStyle name="標題 1 11" xfId="2658"/>
    <cellStyle name="標題 1 11 2" xfId="4442"/>
    <cellStyle name="標題 1 12" xfId="2659"/>
    <cellStyle name="標題 1 12 2" xfId="4443"/>
    <cellStyle name="標題 1 13" xfId="2660"/>
    <cellStyle name="標題 1 13 2" xfId="4444"/>
    <cellStyle name="標題 1 14" xfId="2661"/>
    <cellStyle name="標題 1 14 2" xfId="4445"/>
    <cellStyle name="標題 1 15" xfId="2662"/>
    <cellStyle name="標題 1 15 2" xfId="4446"/>
    <cellStyle name="標題 1 16" xfId="2663"/>
    <cellStyle name="標題 1 16 2" xfId="4447"/>
    <cellStyle name="標題 1 17" xfId="2664"/>
    <cellStyle name="標題 1 17 2" xfId="4448"/>
    <cellStyle name="標題 1 18" xfId="2665"/>
    <cellStyle name="標題 1 18 2" xfId="4449"/>
    <cellStyle name="標題 1 19" xfId="2666"/>
    <cellStyle name="標題 1 19 2" xfId="4450"/>
    <cellStyle name="標題 1 2" xfId="2667"/>
    <cellStyle name="標題 1 2 2" xfId="4451"/>
    <cellStyle name="標題 1 20" xfId="2668"/>
    <cellStyle name="標題 1 20 2" xfId="4452"/>
    <cellStyle name="標題 1 21" xfId="2669"/>
    <cellStyle name="標題 1 21 2" xfId="4453"/>
    <cellStyle name="標題 1 22" xfId="2670"/>
    <cellStyle name="標題 1 22 2" xfId="4454"/>
    <cellStyle name="標題 1 23" xfId="2671"/>
    <cellStyle name="標題 1 23 2" xfId="4455"/>
    <cellStyle name="標題 1 24" xfId="2672"/>
    <cellStyle name="標題 1 24 2" xfId="4456"/>
    <cellStyle name="標題 1 25" xfId="2673"/>
    <cellStyle name="標題 1 25 2" xfId="4457"/>
    <cellStyle name="標題 1 26" xfId="2674"/>
    <cellStyle name="標題 1 26 2" xfId="4458"/>
    <cellStyle name="標題 1 27" xfId="2675"/>
    <cellStyle name="標題 1 28" xfId="2676"/>
    <cellStyle name="標題 1 29" xfId="2677"/>
    <cellStyle name="標題 1 3" xfId="2678"/>
    <cellStyle name="標題 1 3 2" xfId="4459"/>
    <cellStyle name="標題 1 30" xfId="2679"/>
    <cellStyle name="標題 1 31" xfId="2680"/>
    <cellStyle name="標題 1 32" xfId="2681"/>
    <cellStyle name="標題 1 33" xfId="2682"/>
    <cellStyle name="標題 1 34" xfId="2683"/>
    <cellStyle name="標題 1 35" xfId="2684"/>
    <cellStyle name="標題 1 36" xfId="2685"/>
    <cellStyle name="標題 1 37" xfId="2686"/>
    <cellStyle name="標題 1 38" xfId="2687"/>
    <cellStyle name="標題 1 39" xfId="2688"/>
    <cellStyle name="標題 1 4" xfId="2689"/>
    <cellStyle name="標題 1 4 2" xfId="4460"/>
    <cellStyle name="標題 1 40" xfId="2690"/>
    <cellStyle name="標題 1 41" xfId="2691"/>
    <cellStyle name="標題 1 42" xfId="2692"/>
    <cellStyle name="標題 1 43" xfId="2693"/>
    <cellStyle name="標題 1 44" xfId="2694"/>
    <cellStyle name="標題 1 45" xfId="2695"/>
    <cellStyle name="標題 1 46" xfId="2696"/>
    <cellStyle name="標題 1 47" xfId="2697"/>
    <cellStyle name="標題 1 48" xfId="2698"/>
    <cellStyle name="標題 1 49" xfId="2699"/>
    <cellStyle name="標題 1 5" xfId="2700"/>
    <cellStyle name="標題 1 5 2" xfId="4461"/>
    <cellStyle name="標題 1 50" xfId="2701"/>
    <cellStyle name="標題 1 51" xfId="2702"/>
    <cellStyle name="標題 1 51 2" xfId="5128"/>
    <cellStyle name="標題 1 52" xfId="2703"/>
    <cellStyle name="標題 1 52 2" xfId="5129"/>
    <cellStyle name="標題 1 53" xfId="3588"/>
    <cellStyle name="標題 1 53 2" xfId="5130"/>
    <cellStyle name="標題 1 54" xfId="3589"/>
    <cellStyle name="標題 1 55" xfId="4440"/>
    <cellStyle name="標題 1 56" xfId="4747"/>
    <cellStyle name="標題 1 57" xfId="5478"/>
    <cellStyle name="標題 1 6" xfId="2704"/>
    <cellStyle name="標題 1 6 2" xfId="4462"/>
    <cellStyle name="標題 1 7" xfId="2705"/>
    <cellStyle name="標題 1 7 2" xfId="4463"/>
    <cellStyle name="標題 1 8" xfId="2706"/>
    <cellStyle name="標題 1 8 2" xfId="4464"/>
    <cellStyle name="標題 1 9" xfId="2707"/>
    <cellStyle name="標題 1 9 2" xfId="4465"/>
    <cellStyle name="標題 10" xfId="2708"/>
    <cellStyle name="標題 10 2" xfId="4466"/>
    <cellStyle name="標題 100" xfId="2709"/>
    <cellStyle name="標題 100 2" xfId="5131"/>
    <cellStyle name="標題 101" xfId="2710"/>
    <cellStyle name="標題 101 2" xfId="5132"/>
    <cellStyle name="標題 102" xfId="2711"/>
    <cellStyle name="標題 102 2" xfId="5133"/>
    <cellStyle name="標題 103" xfId="2712"/>
    <cellStyle name="標題 103 2" xfId="5134"/>
    <cellStyle name="標題 104" xfId="2713"/>
    <cellStyle name="標題 104 2" xfId="5135"/>
    <cellStyle name="標題 105" xfId="2714"/>
    <cellStyle name="標題 105 2" xfId="5136"/>
    <cellStyle name="標題 106" xfId="2715"/>
    <cellStyle name="標題 106 2" xfId="5137"/>
    <cellStyle name="標題 107" xfId="2716"/>
    <cellStyle name="標題 107 2" xfId="5138"/>
    <cellStyle name="標題 108" xfId="2717"/>
    <cellStyle name="標題 108 2" xfId="5139"/>
    <cellStyle name="標題 109" xfId="2718"/>
    <cellStyle name="標題 109 2" xfId="5140"/>
    <cellStyle name="標題 11" xfId="2719"/>
    <cellStyle name="標題 11 2" xfId="4467"/>
    <cellStyle name="標題 110" xfId="2720"/>
    <cellStyle name="標題 110 2" xfId="5141"/>
    <cellStyle name="標題 111" xfId="2721"/>
    <cellStyle name="標題 111 2" xfId="5142"/>
    <cellStyle name="標題 112" xfId="2722"/>
    <cellStyle name="標題 112 2" xfId="5143"/>
    <cellStyle name="標題 113" xfId="2723"/>
    <cellStyle name="標題 113 2" xfId="5144"/>
    <cellStyle name="標題 114" xfId="2724"/>
    <cellStyle name="標題 114 2" xfId="5145"/>
    <cellStyle name="標題 115" xfId="2725"/>
    <cellStyle name="標題 115 2" xfId="5146"/>
    <cellStyle name="標題 116" xfId="3590"/>
    <cellStyle name="標題 116 2" xfId="5147"/>
    <cellStyle name="標題 117" xfId="3591"/>
    <cellStyle name="標題 118" xfId="4439"/>
    <cellStyle name="標題 119" xfId="4746"/>
    <cellStyle name="標題 12" xfId="2726"/>
    <cellStyle name="標題 12 2" xfId="4468"/>
    <cellStyle name="標題 13" xfId="2727"/>
    <cellStyle name="標題 13 2" xfId="4469"/>
    <cellStyle name="標題 14" xfId="2728"/>
    <cellStyle name="標題 14 2" xfId="4470"/>
    <cellStyle name="標題 15" xfId="2729"/>
    <cellStyle name="標題 15 2" xfId="4471"/>
    <cellStyle name="標題 16" xfId="2730"/>
    <cellStyle name="標題 16 2" xfId="4472"/>
    <cellStyle name="標題 17" xfId="2731"/>
    <cellStyle name="標題 17 2" xfId="4473"/>
    <cellStyle name="標題 18" xfId="2732"/>
    <cellStyle name="標題 18 2" xfId="4474"/>
    <cellStyle name="標題 19" xfId="2733"/>
    <cellStyle name="標題 19 2" xfId="4475"/>
    <cellStyle name="標題 2" xfId="2734" builtinId="17" customBuiltin="1"/>
    <cellStyle name="標題 2 10" xfId="2735"/>
    <cellStyle name="標題 2 10 2" xfId="4477"/>
    <cellStyle name="標題 2 11" xfId="2736"/>
    <cellStyle name="標題 2 11 2" xfId="4478"/>
    <cellStyle name="標題 2 12" xfId="2737"/>
    <cellStyle name="標題 2 12 2" xfId="4479"/>
    <cellStyle name="標題 2 13" xfId="2738"/>
    <cellStyle name="標題 2 13 2" xfId="4480"/>
    <cellStyle name="標題 2 14" xfId="2739"/>
    <cellStyle name="標題 2 14 2" xfId="4481"/>
    <cellStyle name="標題 2 15" xfId="2740"/>
    <cellStyle name="標題 2 15 2" xfId="4482"/>
    <cellStyle name="標題 2 16" xfId="2741"/>
    <cellStyle name="標題 2 16 2" xfId="4483"/>
    <cellStyle name="標題 2 17" xfId="2742"/>
    <cellStyle name="標題 2 17 2" xfId="4484"/>
    <cellStyle name="標題 2 18" xfId="2743"/>
    <cellStyle name="標題 2 18 2" xfId="4485"/>
    <cellStyle name="標題 2 19" xfId="2744"/>
    <cellStyle name="標題 2 19 2" xfId="4486"/>
    <cellStyle name="標題 2 2" xfId="2745"/>
    <cellStyle name="標題 2 2 2" xfId="4487"/>
    <cellStyle name="標題 2 20" xfId="2746"/>
    <cellStyle name="標題 2 20 2" xfId="4488"/>
    <cellStyle name="標題 2 21" xfId="2747"/>
    <cellStyle name="標題 2 21 2" xfId="4489"/>
    <cellStyle name="標題 2 22" xfId="2748"/>
    <cellStyle name="標題 2 22 2" xfId="4490"/>
    <cellStyle name="標題 2 23" xfId="2749"/>
    <cellStyle name="標題 2 23 2" xfId="4491"/>
    <cellStyle name="標題 2 24" xfId="2750"/>
    <cellStyle name="標題 2 24 2" xfId="4492"/>
    <cellStyle name="標題 2 25" xfId="2751"/>
    <cellStyle name="標題 2 25 2" xfId="4493"/>
    <cellStyle name="標題 2 26" xfId="2752"/>
    <cellStyle name="標題 2 26 2" xfId="4494"/>
    <cellStyle name="標題 2 27" xfId="2753"/>
    <cellStyle name="標題 2 28" xfId="2754"/>
    <cellStyle name="標題 2 29" xfId="2755"/>
    <cellStyle name="標題 2 3" xfId="2756"/>
    <cellStyle name="標題 2 3 2" xfId="4495"/>
    <cellStyle name="標題 2 30" xfId="2757"/>
    <cellStyle name="標題 2 31" xfId="2758"/>
    <cellStyle name="標題 2 32" xfId="2759"/>
    <cellStyle name="標題 2 33" xfId="2760"/>
    <cellStyle name="標題 2 34" xfId="2761"/>
    <cellStyle name="標題 2 35" xfId="2762"/>
    <cellStyle name="標題 2 36" xfId="2763"/>
    <cellStyle name="標題 2 37" xfId="2764"/>
    <cellStyle name="標題 2 38" xfId="2765"/>
    <cellStyle name="標題 2 39" xfId="2766"/>
    <cellStyle name="標題 2 4" xfId="2767"/>
    <cellStyle name="標題 2 4 2" xfId="4496"/>
    <cellStyle name="標題 2 40" xfId="2768"/>
    <cellStyle name="標題 2 41" xfId="2769"/>
    <cellStyle name="標題 2 42" xfId="2770"/>
    <cellStyle name="標題 2 43" xfId="2771"/>
    <cellStyle name="標題 2 44" xfId="2772"/>
    <cellStyle name="標題 2 45" xfId="2773"/>
    <cellStyle name="標題 2 46" xfId="2774"/>
    <cellStyle name="標題 2 47" xfId="2775"/>
    <cellStyle name="標題 2 48" xfId="2776"/>
    <cellStyle name="標題 2 49" xfId="2777"/>
    <cellStyle name="標題 2 5" xfId="2778"/>
    <cellStyle name="標題 2 5 2" xfId="4497"/>
    <cellStyle name="標題 2 50" xfId="2779"/>
    <cellStyle name="標題 2 51" xfId="2780"/>
    <cellStyle name="標題 2 51 2" xfId="5148"/>
    <cellStyle name="標題 2 52" xfId="2781"/>
    <cellStyle name="標題 2 52 2" xfId="5149"/>
    <cellStyle name="標題 2 53" xfId="3592"/>
    <cellStyle name="標題 2 54" xfId="3593"/>
    <cellStyle name="標題 2 55" xfId="4476"/>
    <cellStyle name="標題 2 56" xfId="4748"/>
    <cellStyle name="標題 2 57" xfId="5479"/>
    <cellStyle name="標題 2 6" xfId="2782"/>
    <cellStyle name="標題 2 6 2" xfId="4498"/>
    <cellStyle name="標題 2 7" xfId="2783"/>
    <cellStyle name="標題 2 7 2" xfId="4499"/>
    <cellStyle name="標題 2 8" xfId="2784"/>
    <cellStyle name="標題 2 8 2" xfId="4500"/>
    <cellStyle name="標題 2 9" xfId="2785"/>
    <cellStyle name="標題 2 9 2" xfId="4501"/>
    <cellStyle name="標題 20" xfId="2786"/>
    <cellStyle name="標題 20 2" xfId="4502"/>
    <cellStyle name="標題 21" xfId="2787"/>
    <cellStyle name="標題 21 2" xfId="4503"/>
    <cellStyle name="標題 22" xfId="2788"/>
    <cellStyle name="標題 22 2" xfId="4504"/>
    <cellStyle name="標題 23" xfId="2789"/>
    <cellStyle name="標題 23 2" xfId="4505"/>
    <cellStyle name="標題 24" xfId="2790"/>
    <cellStyle name="標題 24 2" xfId="4506"/>
    <cellStyle name="標題 25" xfId="2791"/>
    <cellStyle name="標題 25 2" xfId="4507"/>
    <cellStyle name="標題 26" xfId="2792"/>
    <cellStyle name="標題 26 2" xfId="4508"/>
    <cellStyle name="標題 27" xfId="2793"/>
    <cellStyle name="標題 27 2" xfId="4509"/>
    <cellStyle name="標題 28" xfId="2794"/>
    <cellStyle name="標題 28 2" xfId="4510"/>
    <cellStyle name="標題 29" xfId="2795"/>
    <cellStyle name="標題 29 2" xfId="4511"/>
    <cellStyle name="標題 3" xfId="2796" builtinId="18" customBuiltin="1"/>
    <cellStyle name="標題 3 10" xfId="2797"/>
    <cellStyle name="標題 3 10 2" xfId="4513"/>
    <cellStyle name="標題 3 11" xfId="2798"/>
    <cellStyle name="標題 3 11 2" xfId="4514"/>
    <cellStyle name="標題 3 12" xfId="2799"/>
    <cellStyle name="標題 3 12 2" xfId="4515"/>
    <cellStyle name="標題 3 13" xfId="2800"/>
    <cellStyle name="標題 3 13 2" xfId="4516"/>
    <cellStyle name="標題 3 14" xfId="2801"/>
    <cellStyle name="標題 3 14 2" xfId="4517"/>
    <cellStyle name="標題 3 15" xfId="2802"/>
    <cellStyle name="標題 3 15 2" xfId="4518"/>
    <cellStyle name="標題 3 16" xfId="2803"/>
    <cellStyle name="標題 3 16 2" xfId="4519"/>
    <cellStyle name="標題 3 17" xfId="2804"/>
    <cellStyle name="標題 3 17 2" xfId="4520"/>
    <cellStyle name="標題 3 18" xfId="2805"/>
    <cellStyle name="標題 3 18 2" xfId="4521"/>
    <cellStyle name="標題 3 19" xfId="2806"/>
    <cellStyle name="標題 3 19 2" xfId="4522"/>
    <cellStyle name="標題 3 2" xfId="2807"/>
    <cellStyle name="標題 3 2 2" xfId="4523"/>
    <cellStyle name="標題 3 20" xfId="2808"/>
    <cellStyle name="標題 3 20 2" xfId="4524"/>
    <cellStyle name="標題 3 21" xfId="2809"/>
    <cellStyle name="標題 3 21 2" xfId="4525"/>
    <cellStyle name="標題 3 22" xfId="2810"/>
    <cellStyle name="標題 3 22 2" xfId="4526"/>
    <cellStyle name="標題 3 23" xfId="2811"/>
    <cellStyle name="標題 3 23 2" xfId="4527"/>
    <cellStyle name="標題 3 24" xfId="2812"/>
    <cellStyle name="標題 3 24 2" xfId="4528"/>
    <cellStyle name="標題 3 25" xfId="2813"/>
    <cellStyle name="標題 3 25 2" xfId="4529"/>
    <cellStyle name="標題 3 26" xfId="2814"/>
    <cellStyle name="標題 3 26 2" xfId="4530"/>
    <cellStyle name="標題 3 27" xfId="2815"/>
    <cellStyle name="標題 3 28" xfId="2816"/>
    <cellStyle name="標題 3 29" xfId="2817"/>
    <cellStyle name="標題 3 3" xfId="2818"/>
    <cellStyle name="標題 3 3 2" xfId="4531"/>
    <cellStyle name="標題 3 30" xfId="2819"/>
    <cellStyle name="標題 3 31" xfId="2820"/>
    <cellStyle name="標題 3 32" xfId="2821"/>
    <cellStyle name="標題 3 33" xfId="2822"/>
    <cellStyle name="標題 3 34" xfId="2823"/>
    <cellStyle name="標題 3 35" xfId="2824"/>
    <cellStyle name="標題 3 36" xfId="2825"/>
    <cellStyle name="標題 3 37" xfId="2826"/>
    <cellStyle name="標題 3 38" xfId="2827"/>
    <cellStyle name="標題 3 39" xfId="2828"/>
    <cellStyle name="標題 3 4" xfId="2829"/>
    <cellStyle name="標題 3 4 2" xfId="4532"/>
    <cellStyle name="標題 3 40" xfId="2830"/>
    <cellStyle name="標題 3 41" xfId="2831"/>
    <cellStyle name="標題 3 42" xfId="2832"/>
    <cellStyle name="標題 3 43" xfId="2833"/>
    <cellStyle name="標題 3 44" xfId="2834"/>
    <cellStyle name="標題 3 45" xfId="2835"/>
    <cellStyle name="標題 3 46" xfId="2836"/>
    <cellStyle name="標題 3 47" xfId="2837"/>
    <cellStyle name="標題 3 48" xfId="2838"/>
    <cellStyle name="標題 3 49" xfId="2839"/>
    <cellStyle name="標題 3 5" xfId="2840"/>
    <cellStyle name="標題 3 5 2" xfId="4533"/>
    <cellStyle name="標題 3 50" xfId="2841"/>
    <cellStyle name="標題 3 51" xfId="2842"/>
    <cellStyle name="標題 3 51 2" xfId="5150"/>
    <cellStyle name="標題 3 52" xfId="2843"/>
    <cellStyle name="標題 3 52 2" xfId="5151"/>
    <cellStyle name="標題 3 53" xfId="3594"/>
    <cellStyle name="標題 3 53 2" xfId="5152"/>
    <cellStyle name="標題 3 54" xfId="3595"/>
    <cellStyle name="標題 3 55" xfId="4512"/>
    <cellStyle name="標題 3 56" xfId="4749"/>
    <cellStyle name="標題 3 57" xfId="5480"/>
    <cellStyle name="標題 3 6" xfId="2844"/>
    <cellStyle name="標題 3 6 2" xfId="4534"/>
    <cellStyle name="標題 3 7" xfId="2845"/>
    <cellStyle name="標題 3 7 2" xfId="4535"/>
    <cellStyle name="標題 3 8" xfId="2846"/>
    <cellStyle name="標題 3 8 2" xfId="4536"/>
    <cellStyle name="標題 3 9" xfId="2847"/>
    <cellStyle name="標題 3 9 2" xfId="4537"/>
    <cellStyle name="標題 30" xfId="2848"/>
    <cellStyle name="標題 31" xfId="2849"/>
    <cellStyle name="標題 32" xfId="2850"/>
    <cellStyle name="標題 33" xfId="2851"/>
    <cellStyle name="標題 34" xfId="2852"/>
    <cellStyle name="標題 35" xfId="2853"/>
    <cellStyle name="標題 36" xfId="2854"/>
    <cellStyle name="標題 37" xfId="2855"/>
    <cellStyle name="標題 38" xfId="2856"/>
    <cellStyle name="標題 39" xfId="2857"/>
    <cellStyle name="標題 4" xfId="2858" builtinId="19" customBuiltin="1"/>
    <cellStyle name="標題 4 10" xfId="2859"/>
    <cellStyle name="標題 4 10 2" xfId="4539"/>
    <cellStyle name="標題 4 11" xfId="2860"/>
    <cellStyle name="標題 4 11 2" xfId="4540"/>
    <cellStyle name="標題 4 12" xfId="2861"/>
    <cellStyle name="標題 4 12 2" xfId="4541"/>
    <cellStyle name="標題 4 13" xfId="2862"/>
    <cellStyle name="標題 4 13 2" xfId="4542"/>
    <cellStyle name="標題 4 14" xfId="2863"/>
    <cellStyle name="標題 4 14 2" xfId="4543"/>
    <cellStyle name="標題 4 15" xfId="2864"/>
    <cellStyle name="標題 4 15 2" xfId="4544"/>
    <cellStyle name="標題 4 16" xfId="2865"/>
    <cellStyle name="標題 4 16 2" xfId="4545"/>
    <cellStyle name="標題 4 17" xfId="2866"/>
    <cellStyle name="標題 4 17 2" xfId="4546"/>
    <cellStyle name="標題 4 18" xfId="2867"/>
    <cellStyle name="標題 4 18 2" xfId="4547"/>
    <cellStyle name="標題 4 19" xfId="2868"/>
    <cellStyle name="標題 4 19 2" xfId="4548"/>
    <cellStyle name="標題 4 2" xfId="2869"/>
    <cellStyle name="標題 4 2 2" xfId="4549"/>
    <cellStyle name="標題 4 20" xfId="2870"/>
    <cellStyle name="標題 4 20 2" xfId="4550"/>
    <cellStyle name="標題 4 21" xfId="2871"/>
    <cellStyle name="標題 4 21 2" xfId="4551"/>
    <cellStyle name="標題 4 22" xfId="2872"/>
    <cellStyle name="標題 4 22 2" xfId="4552"/>
    <cellStyle name="標題 4 23" xfId="2873"/>
    <cellStyle name="標題 4 23 2" xfId="4553"/>
    <cellStyle name="標題 4 24" xfId="2874"/>
    <cellStyle name="標題 4 24 2" xfId="4554"/>
    <cellStyle name="標題 4 25" xfId="2875"/>
    <cellStyle name="標題 4 25 2" xfId="4555"/>
    <cellStyle name="標題 4 26" xfId="2876"/>
    <cellStyle name="標題 4 26 2" xfId="4556"/>
    <cellStyle name="標題 4 27" xfId="2877"/>
    <cellStyle name="標題 4 28" xfId="2878"/>
    <cellStyle name="標題 4 29" xfId="2879"/>
    <cellStyle name="標題 4 3" xfId="2880"/>
    <cellStyle name="標題 4 3 2" xfId="4557"/>
    <cellStyle name="標題 4 30" xfId="2881"/>
    <cellStyle name="標題 4 31" xfId="2882"/>
    <cellStyle name="標題 4 32" xfId="2883"/>
    <cellStyle name="標題 4 33" xfId="2884"/>
    <cellStyle name="標題 4 34" xfId="2885"/>
    <cellStyle name="標題 4 35" xfId="2886"/>
    <cellStyle name="標題 4 36" xfId="2887"/>
    <cellStyle name="標題 4 37" xfId="2888"/>
    <cellStyle name="標題 4 38" xfId="2889"/>
    <cellStyle name="標題 4 39" xfId="2890"/>
    <cellStyle name="標題 4 4" xfId="2891"/>
    <cellStyle name="標題 4 4 2" xfId="4558"/>
    <cellStyle name="標題 4 40" xfId="2892"/>
    <cellStyle name="標題 4 41" xfId="2893"/>
    <cellStyle name="標題 4 42" xfId="2894"/>
    <cellStyle name="標題 4 43" xfId="2895"/>
    <cellStyle name="標題 4 44" xfId="2896"/>
    <cellStyle name="標題 4 45" xfId="2897"/>
    <cellStyle name="標題 4 46" xfId="2898"/>
    <cellStyle name="標題 4 47" xfId="2899"/>
    <cellStyle name="標題 4 48" xfId="2900"/>
    <cellStyle name="標題 4 49" xfId="2901"/>
    <cellStyle name="標題 4 5" xfId="2902"/>
    <cellStyle name="標題 4 5 2" xfId="4559"/>
    <cellStyle name="標題 4 50" xfId="2903"/>
    <cellStyle name="標題 4 51" xfId="2904"/>
    <cellStyle name="標題 4 51 2" xfId="5153"/>
    <cellStyle name="標題 4 52" xfId="2905"/>
    <cellStyle name="標題 4 52 2" xfId="5154"/>
    <cellStyle name="標題 4 53" xfId="3596"/>
    <cellStyle name="標題 4 53 2" xfId="5155"/>
    <cellStyle name="標題 4 54" xfId="3597"/>
    <cellStyle name="標題 4 55" xfId="4538"/>
    <cellStyle name="標題 4 56" xfId="4750"/>
    <cellStyle name="標題 4 57" xfId="5481"/>
    <cellStyle name="標題 4 6" xfId="2906"/>
    <cellStyle name="標題 4 6 2" xfId="4560"/>
    <cellStyle name="標題 4 7" xfId="2907"/>
    <cellStyle name="標題 4 7 2" xfId="4561"/>
    <cellStyle name="標題 4 8" xfId="2908"/>
    <cellStyle name="標題 4 8 2" xfId="4562"/>
    <cellStyle name="標題 4 9" xfId="2909"/>
    <cellStyle name="標題 4 9 2" xfId="4563"/>
    <cellStyle name="標題 40" xfId="2910"/>
    <cellStyle name="標題 41" xfId="2911"/>
    <cellStyle name="標題 42" xfId="2912"/>
    <cellStyle name="標題 43" xfId="2913"/>
    <cellStyle name="標題 44" xfId="2914"/>
    <cellStyle name="標題 45" xfId="2915"/>
    <cellStyle name="標題 46" xfId="2916"/>
    <cellStyle name="標題 47" xfId="2917"/>
    <cellStyle name="標題 48" xfId="2918"/>
    <cellStyle name="標題 49" xfId="2919"/>
    <cellStyle name="標題 5" xfId="2920"/>
    <cellStyle name="標題 5 2" xfId="4564"/>
    <cellStyle name="標題 5 3" xfId="4697"/>
    <cellStyle name="標題 50" xfId="2921"/>
    <cellStyle name="標題 51" xfId="2922"/>
    <cellStyle name="標題 52" xfId="2923"/>
    <cellStyle name="標題 53" xfId="2924"/>
    <cellStyle name="標題 54" xfId="2925"/>
    <cellStyle name="標題 54 2" xfId="5156"/>
    <cellStyle name="標題 55" xfId="2926"/>
    <cellStyle name="標題 55 2" xfId="5157"/>
    <cellStyle name="標題 56" xfId="2927"/>
    <cellStyle name="標題 56 2" xfId="5158"/>
    <cellStyle name="標題 57" xfId="2928"/>
    <cellStyle name="標題 57 2" xfId="5159"/>
    <cellStyle name="標題 58" xfId="2929"/>
    <cellStyle name="標題 58 2" xfId="5160"/>
    <cellStyle name="標題 59" xfId="2930"/>
    <cellStyle name="標題 59 2" xfId="5161"/>
    <cellStyle name="標題 6" xfId="2931"/>
    <cellStyle name="標題 6 2" xfId="4565"/>
    <cellStyle name="標題 60" xfId="2932"/>
    <cellStyle name="標題 60 2" xfId="5162"/>
    <cellStyle name="標題 61" xfId="2933"/>
    <cellStyle name="標題 61 2" xfId="5163"/>
    <cellStyle name="標題 62" xfId="2934"/>
    <cellStyle name="標題 62 2" xfId="5164"/>
    <cellStyle name="標題 63" xfId="2935"/>
    <cellStyle name="標題 63 2" xfId="5165"/>
    <cellStyle name="標題 64" xfId="2936"/>
    <cellStyle name="標題 64 2" xfId="5166"/>
    <cellStyle name="標題 65" xfId="2937"/>
    <cellStyle name="標題 65 2" xfId="5167"/>
    <cellStyle name="標題 66" xfId="2938"/>
    <cellStyle name="標題 66 2" xfId="5168"/>
    <cellStyle name="標題 67" xfId="2939"/>
    <cellStyle name="標題 67 2" xfId="5169"/>
    <cellStyle name="標題 68" xfId="2940"/>
    <cellStyle name="標題 68 2" xfId="5170"/>
    <cellStyle name="標題 69" xfId="2941"/>
    <cellStyle name="標題 69 2" xfId="5171"/>
    <cellStyle name="標題 7" xfId="2942"/>
    <cellStyle name="標題 7 2" xfId="4566"/>
    <cellStyle name="標題 70" xfId="2943"/>
    <cellStyle name="標題 70 2" xfId="5172"/>
    <cellStyle name="標題 71" xfId="2944"/>
    <cellStyle name="標題 71 2" xfId="5173"/>
    <cellStyle name="標題 72" xfId="2945"/>
    <cellStyle name="標題 72 2" xfId="5174"/>
    <cellStyle name="標題 73" xfId="2946"/>
    <cellStyle name="標題 73 2" xfId="5175"/>
    <cellStyle name="標題 74" xfId="2947"/>
    <cellStyle name="標題 74 2" xfId="5176"/>
    <cellStyle name="標題 75" xfId="2948"/>
    <cellStyle name="標題 75 2" xfId="5177"/>
    <cellStyle name="標題 76" xfId="2949"/>
    <cellStyle name="標題 76 2" xfId="5178"/>
    <cellStyle name="標題 77" xfId="2950"/>
    <cellStyle name="標題 77 2" xfId="5179"/>
    <cellStyle name="標題 78" xfId="2951"/>
    <cellStyle name="標題 78 2" xfId="5180"/>
    <cellStyle name="標題 79" xfId="2952"/>
    <cellStyle name="標題 79 2" xfId="5181"/>
    <cellStyle name="標題 8" xfId="2953"/>
    <cellStyle name="標題 8 2" xfId="4567"/>
    <cellStyle name="標題 80" xfId="2954"/>
    <cellStyle name="標題 80 2" xfId="5182"/>
    <cellStyle name="標題 81" xfId="2955"/>
    <cellStyle name="標題 81 2" xfId="5183"/>
    <cellStyle name="標題 82" xfId="2956"/>
    <cellStyle name="標題 82 2" xfId="5184"/>
    <cellStyle name="標題 83" xfId="2957"/>
    <cellStyle name="標題 83 2" xfId="5185"/>
    <cellStyle name="標題 84" xfId="2958"/>
    <cellStyle name="標題 84 2" xfId="5186"/>
    <cellStyle name="標題 85" xfId="2959"/>
    <cellStyle name="標題 85 2" xfId="5187"/>
    <cellStyle name="標題 86" xfId="2960"/>
    <cellStyle name="標題 86 2" xfId="5188"/>
    <cellStyle name="標題 87" xfId="2961"/>
    <cellStyle name="標題 87 2" xfId="5189"/>
    <cellStyle name="標題 88" xfId="2962"/>
    <cellStyle name="標題 88 2" xfId="5190"/>
    <cellStyle name="標題 89" xfId="2963"/>
    <cellStyle name="標題 89 2" xfId="5191"/>
    <cellStyle name="標題 9" xfId="2964"/>
    <cellStyle name="標題 9 2" xfId="4568"/>
    <cellStyle name="標題 90" xfId="2965"/>
    <cellStyle name="標題 90 2" xfId="5192"/>
    <cellStyle name="標題 91" xfId="2966"/>
    <cellStyle name="標題 91 2" xfId="5193"/>
    <cellStyle name="標題 92" xfId="2967"/>
    <cellStyle name="標題 92 2" xfId="5194"/>
    <cellStyle name="標題 93" xfId="2968"/>
    <cellStyle name="標題 93 2" xfId="5195"/>
    <cellStyle name="標題 94" xfId="2969"/>
    <cellStyle name="標題 94 2" xfId="5196"/>
    <cellStyle name="標題 95" xfId="2970"/>
    <cellStyle name="標題 95 2" xfId="5197"/>
    <cellStyle name="標題 96" xfId="2971"/>
    <cellStyle name="標題 96 2" xfId="5198"/>
    <cellStyle name="標題 97" xfId="2972"/>
    <cellStyle name="標題 97 2" xfId="5199"/>
    <cellStyle name="標題 98" xfId="2973"/>
    <cellStyle name="標題 98 2" xfId="5200"/>
    <cellStyle name="標題 99" xfId="2974"/>
    <cellStyle name="標題 99 2" xfId="5201"/>
    <cellStyle name="樣式 1" xfId="2975"/>
    <cellStyle name="複委託證券商受託買賣外國有價證券月報表_d" xfId="2976"/>
    <cellStyle name="輸入" xfId="2977" builtinId="20" customBuiltin="1"/>
    <cellStyle name="輸入 10" xfId="2978"/>
    <cellStyle name="輸入 10 2" xfId="4570"/>
    <cellStyle name="輸入 11" xfId="2979"/>
    <cellStyle name="輸入 11 2" xfId="4571"/>
    <cellStyle name="輸入 12" xfId="2980"/>
    <cellStyle name="輸入 12 2" xfId="4572"/>
    <cellStyle name="輸入 13" xfId="2981"/>
    <cellStyle name="輸入 13 2" xfId="4573"/>
    <cellStyle name="輸入 14" xfId="2982"/>
    <cellStyle name="輸入 14 2" xfId="4574"/>
    <cellStyle name="輸入 15" xfId="2983"/>
    <cellStyle name="輸入 15 2" xfId="4575"/>
    <cellStyle name="輸入 16" xfId="2984"/>
    <cellStyle name="輸入 16 2" xfId="4576"/>
    <cellStyle name="輸入 17" xfId="2985"/>
    <cellStyle name="輸入 17 2" xfId="4577"/>
    <cellStyle name="輸入 18" xfId="2986"/>
    <cellStyle name="輸入 18 2" xfId="4578"/>
    <cellStyle name="輸入 19" xfId="2987"/>
    <cellStyle name="輸入 19 2" xfId="4579"/>
    <cellStyle name="輸入 2" xfId="2988"/>
    <cellStyle name="輸入 2 2" xfId="4580"/>
    <cellStyle name="輸入 20" xfId="2989"/>
    <cellStyle name="輸入 20 2" xfId="4581"/>
    <cellStyle name="輸入 21" xfId="2990"/>
    <cellStyle name="輸入 21 2" xfId="4582"/>
    <cellStyle name="輸入 22" xfId="2991"/>
    <cellStyle name="輸入 22 2" xfId="4583"/>
    <cellStyle name="輸入 23" xfId="2992"/>
    <cellStyle name="輸入 23 2" xfId="4584"/>
    <cellStyle name="輸入 24" xfId="2993"/>
    <cellStyle name="輸入 24 2" xfId="4585"/>
    <cellStyle name="輸入 25" xfId="2994"/>
    <cellStyle name="輸入 25 2" xfId="4586"/>
    <cellStyle name="輸入 26" xfId="2995"/>
    <cellStyle name="輸入 26 2" xfId="4587"/>
    <cellStyle name="輸入 27" xfId="2996"/>
    <cellStyle name="輸入 28" xfId="2997"/>
    <cellStyle name="輸入 29" xfId="2998"/>
    <cellStyle name="輸入 3" xfId="2999"/>
    <cellStyle name="輸入 3 2" xfId="4588"/>
    <cellStyle name="輸入 30" xfId="3000"/>
    <cellStyle name="輸入 31" xfId="3001"/>
    <cellStyle name="輸入 32" xfId="3002"/>
    <cellStyle name="輸入 33" xfId="3003"/>
    <cellStyle name="輸入 34" xfId="3004"/>
    <cellStyle name="輸入 35" xfId="3005"/>
    <cellStyle name="輸入 36" xfId="3006"/>
    <cellStyle name="輸入 37" xfId="3007"/>
    <cellStyle name="輸入 38" xfId="3008"/>
    <cellStyle name="輸入 39" xfId="3009"/>
    <cellStyle name="輸入 4" xfId="3010"/>
    <cellStyle name="輸入 4 2" xfId="4589"/>
    <cellStyle name="輸入 40" xfId="3011"/>
    <cellStyle name="輸入 41" xfId="3012"/>
    <cellStyle name="輸入 42" xfId="3013"/>
    <cellStyle name="輸入 43" xfId="3014"/>
    <cellStyle name="輸入 44" xfId="3015"/>
    <cellStyle name="輸入 45" xfId="3016"/>
    <cellStyle name="輸入 46" xfId="3017"/>
    <cellStyle name="輸入 47" xfId="3018"/>
    <cellStyle name="輸入 48" xfId="3019"/>
    <cellStyle name="輸入 49" xfId="3020"/>
    <cellStyle name="輸入 5" xfId="3021"/>
    <cellStyle name="輸入 5 2" xfId="4590"/>
    <cellStyle name="輸入 50" xfId="3022"/>
    <cellStyle name="輸入 51" xfId="3023"/>
    <cellStyle name="輸入 51 2" xfId="5202"/>
    <cellStyle name="輸入 52" xfId="3024"/>
    <cellStyle name="輸入 52 2" xfId="5203"/>
    <cellStyle name="輸入 53" xfId="3598"/>
    <cellStyle name="輸入 54" xfId="3599"/>
    <cellStyle name="輸入 55" xfId="4569"/>
    <cellStyle name="輸入 56" xfId="4754"/>
    <cellStyle name="輸入 57" xfId="5482"/>
    <cellStyle name="輸入 6" xfId="3025"/>
    <cellStyle name="輸入 6 2" xfId="4591"/>
    <cellStyle name="輸入 7" xfId="3026"/>
    <cellStyle name="輸入 7 2" xfId="4592"/>
    <cellStyle name="輸入 8" xfId="3027"/>
    <cellStyle name="輸入 8 2" xfId="4593"/>
    <cellStyle name="輸入 9" xfId="3028"/>
    <cellStyle name="輸入 9 2" xfId="4594"/>
    <cellStyle name="輸出" xfId="3029" builtinId="21" customBuiltin="1"/>
    <cellStyle name="輸出 10" xfId="3030"/>
    <cellStyle name="輸出 10 2" xfId="4596"/>
    <cellStyle name="輸出 11" xfId="3031"/>
    <cellStyle name="輸出 11 2" xfId="4597"/>
    <cellStyle name="輸出 12" xfId="3032"/>
    <cellStyle name="輸出 12 2" xfId="4598"/>
    <cellStyle name="輸出 13" xfId="3033"/>
    <cellStyle name="輸出 13 2" xfId="4599"/>
    <cellStyle name="輸出 14" xfId="3034"/>
    <cellStyle name="輸出 14 2" xfId="4600"/>
    <cellStyle name="輸出 15" xfId="3035"/>
    <cellStyle name="輸出 15 2" xfId="4601"/>
    <cellStyle name="輸出 16" xfId="3036"/>
    <cellStyle name="輸出 16 2" xfId="4602"/>
    <cellStyle name="輸出 17" xfId="3037"/>
    <cellStyle name="輸出 17 2" xfId="4603"/>
    <cellStyle name="輸出 18" xfId="3038"/>
    <cellStyle name="輸出 18 2" xfId="4604"/>
    <cellStyle name="輸出 19" xfId="3039"/>
    <cellStyle name="輸出 19 2" xfId="4605"/>
    <cellStyle name="輸出 2" xfId="3040"/>
    <cellStyle name="輸出 2 2" xfId="4606"/>
    <cellStyle name="輸出 20" xfId="3041"/>
    <cellStyle name="輸出 20 2" xfId="4607"/>
    <cellStyle name="輸出 21" xfId="3042"/>
    <cellStyle name="輸出 21 2" xfId="4608"/>
    <cellStyle name="輸出 22" xfId="3043"/>
    <cellStyle name="輸出 22 2" xfId="4609"/>
    <cellStyle name="輸出 23" xfId="3044"/>
    <cellStyle name="輸出 23 2" xfId="4610"/>
    <cellStyle name="輸出 24" xfId="3045"/>
    <cellStyle name="輸出 24 2" xfId="4611"/>
    <cellStyle name="輸出 25" xfId="3046"/>
    <cellStyle name="輸出 25 2" xfId="4612"/>
    <cellStyle name="輸出 26" xfId="3047"/>
    <cellStyle name="輸出 26 2" xfId="4613"/>
    <cellStyle name="輸出 27" xfId="3048"/>
    <cellStyle name="輸出 28" xfId="3049"/>
    <cellStyle name="輸出 29" xfId="3050"/>
    <cellStyle name="輸出 3" xfId="3051"/>
    <cellStyle name="輸出 3 2" xfId="4614"/>
    <cellStyle name="輸出 30" xfId="3052"/>
    <cellStyle name="輸出 31" xfId="3053"/>
    <cellStyle name="輸出 32" xfId="3054"/>
    <cellStyle name="輸出 33" xfId="3055"/>
    <cellStyle name="輸出 34" xfId="3056"/>
    <cellStyle name="輸出 35" xfId="3057"/>
    <cellStyle name="輸出 36" xfId="3058"/>
    <cellStyle name="輸出 37" xfId="3059"/>
    <cellStyle name="輸出 38" xfId="3060"/>
    <cellStyle name="輸出 39" xfId="3061"/>
    <cellStyle name="輸出 4" xfId="3062"/>
    <cellStyle name="輸出 4 2" xfId="4615"/>
    <cellStyle name="輸出 40" xfId="3063"/>
    <cellStyle name="輸出 41" xfId="3064"/>
    <cellStyle name="輸出 42" xfId="3065"/>
    <cellStyle name="輸出 43" xfId="3066"/>
    <cellStyle name="輸出 44" xfId="3067"/>
    <cellStyle name="輸出 45" xfId="3068"/>
    <cellStyle name="輸出 46" xfId="3069"/>
    <cellStyle name="輸出 47" xfId="3070"/>
    <cellStyle name="輸出 48" xfId="3071"/>
    <cellStyle name="輸出 49" xfId="3072"/>
    <cellStyle name="輸出 5" xfId="3073"/>
    <cellStyle name="輸出 5 2" xfId="4616"/>
    <cellStyle name="輸出 50" xfId="3074"/>
    <cellStyle name="輸出 51" xfId="3075"/>
    <cellStyle name="輸出 51 2" xfId="5204"/>
    <cellStyle name="輸出 52" xfId="3076"/>
    <cellStyle name="輸出 52 2" xfId="5205"/>
    <cellStyle name="輸出 53" xfId="3600"/>
    <cellStyle name="輸出 54" xfId="3601"/>
    <cellStyle name="輸出 55" xfId="4595"/>
    <cellStyle name="輸出 56" xfId="4755"/>
    <cellStyle name="輸出 57" xfId="5483"/>
    <cellStyle name="輸出 6" xfId="3077"/>
    <cellStyle name="輸出 6 2" xfId="4617"/>
    <cellStyle name="輸出 7" xfId="3078"/>
    <cellStyle name="輸出 7 2" xfId="4618"/>
    <cellStyle name="輸出 8" xfId="3079"/>
    <cellStyle name="輸出 8 2" xfId="4619"/>
    <cellStyle name="輸出 9" xfId="3080"/>
    <cellStyle name="輸出 9 2" xfId="4620"/>
    <cellStyle name="檢查儲存格" xfId="3081" builtinId="23" customBuiltin="1"/>
    <cellStyle name="檢查儲存格 10" xfId="3082"/>
    <cellStyle name="檢查儲存格 10 2" xfId="4621"/>
    <cellStyle name="檢查儲存格 11" xfId="3083"/>
    <cellStyle name="檢查儲存格 11 2" xfId="4622"/>
    <cellStyle name="檢查儲存格 12" xfId="3084"/>
    <cellStyle name="檢查儲存格 12 2" xfId="4623"/>
    <cellStyle name="檢查儲存格 13" xfId="3085"/>
    <cellStyle name="檢查儲存格 13 2" xfId="4624"/>
    <cellStyle name="檢查儲存格 14" xfId="3086"/>
    <cellStyle name="檢查儲存格 14 2" xfId="4625"/>
    <cellStyle name="檢查儲存格 15" xfId="3087"/>
    <cellStyle name="檢查儲存格 15 2" xfId="4626"/>
    <cellStyle name="檢查儲存格 16" xfId="3088"/>
    <cellStyle name="檢查儲存格 16 2" xfId="4627"/>
    <cellStyle name="檢查儲存格 17" xfId="3089"/>
    <cellStyle name="檢查儲存格 17 2" xfId="4628"/>
    <cellStyle name="檢查儲存格 18" xfId="3090"/>
    <cellStyle name="檢查儲存格 18 2" xfId="4629"/>
    <cellStyle name="檢查儲存格 19" xfId="3091"/>
    <cellStyle name="檢查儲存格 19 2" xfId="4630"/>
    <cellStyle name="檢查儲存格 2" xfId="3092"/>
    <cellStyle name="檢查儲存格 2 2" xfId="4631"/>
    <cellStyle name="檢查儲存格 20" xfId="3093"/>
    <cellStyle name="檢查儲存格 20 2" xfId="4632"/>
    <cellStyle name="檢查儲存格 21" xfId="3094"/>
    <cellStyle name="檢查儲存格 21 2" xfId="4633"/>
    <cellStyle name="檢查儲存格 22" xfId="3095"/>
    <cellStyle name="檢查儲存格 22 2" xfId="4634"/>
    <cellStyle name="檢查儲存格 23" xfId="3096"/>
    <cellStyle name="檢查儲存格 23 2" xfId="4635"/>
    <cellStyle name="檢查儲存格 24" xfId="3097"/>
    <cellStyle name="檢查儲存格 24 2" xfId="4636"/>
    <cellStyle name="檢查儲存格 25" xfId="3098"/>
    <cellStyle name="檢查儲存格 25 2" xfId="4637"/>
    <cellStyle name="檢查儲存格 26" xfId="3099"/>
    <cellStyle name="檢查儲存格 26 2" xfId="4638"/>
    <cellStyle name="檢查儲存格 27" xfId="3100"/>
    <cellStyle name="檢查儲存格 28" xfId="3101"/>
    <cellStyle name="檢查儲存格 29" xfId="3102"/>
    <cellStyle name="檢查儲存格 3" xfId="3103"/>
    <cellStyle name="檢查儲存格 3 2" xfId="4639"/>
    <cellStyle name="檢查儲存格 30" xfId="3104"/>
    <cellStyle name="檢查儲存格 31" xfId="3105"/>
    <cellStyle name="檢查儲存格 32" xfId="3106"/>
    <cellStyle name="檢查儲存格 33" xfId="3107"/>
    <cellStyle name="檢查儲存格 34" xfId="3108"/>
    <cellStyle name="檢查儲存格 35" xfId="3109"/>
    <cellStyle name="檢查儲存格 36" xfId="3110"/>
    <cellStyle name="檢查儲存格 37" xfId="3111"/>
    <cellStyle name="檢查儲存格 38" xfId="3112"/>
    <cellStyle name="檢查儲存格 39" xfId="3113"/>
    <cellStyle name="檢查儲存格 4" xfId="3114"/>
    <cellStyle name="檢查儲存格 4 2" xfId="4640"/>
    <cellStyle name="檢查儲存格 40" xfId="3115"/>
    <cellStyle name="檢查儲存格 41" xfId="3116"/>
    <cellStyle name="檢查儲存格 42" xfId="3117"/>
    <cellStyle name="檢查儲存格 43" xfId="3118"/>
    <cellStyle name="檢查儲存格 44" xfId="3119"/>
    <cellStyle name="檢查儲存格 45" xfId="3120"/>
    <cellStyle name="檢查儲存格 46" xfId="3121"/>
    <cellStyle name="檢查儲存格 47" xfId="3122"/>
    <cellStyle name="檢查儲存格 48" xfId="3123"/>
    <cellStyle name="檢查儲存格 49" xfId="3124"/>
    <cellStyle name="檢查儲存格 5" xfId="3125"/>
    <cellStyle name="檢查儲存格 5 2" xfId="4641"/>
    <cellStyle name="檢查儲存格 50" xfId="3126"/>
    <cellStyle name="檢查儲存格 50 2" xfId="5206"/>
    <cellStyle name="檢查儲存格 51" xfId="3127"/>
    <cellStyle name="檢查儲存格 51 2" xfId="5207"/>
    <cellStyle name="檢查儲存格 52" xfId="3602"/>
    <cellStyle name="檢查儲存格 53" xfId="3603"/>
    <cellStyle name="檢查儲存格 54" xfId="4758"/>
    <cellStyle name="檢查儲存格 55" xfId="5484"/>
    <cellStyle name="檢查儲存格 6" xfId="3128"/>
    <cellStyle name="檢查儲存格 6 2" xfId="4642"/>
    <cellStyle name="檢查儲存格 7" xfId="3129"/>
    <cellStyle name="檢查儲存格 7 2" xfId="4643"/>
    <cellStyle name="檢查儲存格 8" xfId="3130"/>
    <cellStyle name="檢查儲存格 8 2" xfId="4644"/>
    <cellStyle name="檢查儲存格 9" xfId="3131"/>
    <cellStyle name="檢查儲存格 9 2" xfId="4645"/>
    <cellStyle name="壞" xfId="3132" builtinId="27" customBuiltin="1"/>
    <cellStyle name="壞 10" xfId="3133"/>
    <cellStyle name="壞 10 2" xfId="4646"/>
    <cellStyle name="壞 11" xfId="3134"/>
    <cellStyle name="壞 11 2" xfId="4647"/>
    <cellStyle name="壞 12" xfId="3135"/>
    <cellStyle name="壞 12 2" xfId="4648"/>
    <cellStyle name="壞 13" xfId="3136"/>
    <cellStyle name="壞 13 2" xfId="4649"/>
    <cellStyle name="壞 14" xfId="3137"/>
    <cellStyle name="壞 14 2" xfId="4650"/>
    <cellStyle name="壞 15" xfId="3138"/>
    <cellStyle name="壞 15 2" xfId="4651"/>
    <cellStyle name="壞 16" xfId="3139"/>
    <cellStyle name="壞 16 2" xfId="4652"/>
    <cellStyle name="壞 17" xfId="3140"/>
    <cellStyle name="壞 17 2" xfId="4653"/>
    <cellStyle name="壞 18" xfId="3141"/>
    <cellStyle name="壞 18 2" xfId="4654"/>
    <cellStyle name="壞 19" xfId="3142"/>
    <cellStyle name="壞 19 2" xfId="4655"/>
    <cellStyle name="壞 2" xfId="3143"/>
    <cellStyle name="壞 2 2" xfId="4656"/>
    <cellStyle name="壞 20" xfId="3144"/>
    <cellStyle name="壞 20 2" xfId="4657"/>
    <cellStyle name="壞 21" xfId="3145"/>
    <cellStyle name="壞 21 2" xfId="4658"/>
    <cellStyle name="壞 22" xfId="3146"/>
    <cellStyle name="壞 22 2" xfId="4659"/>
    <cellStyle name="壞 23" xfId="3147"/>
    <cellStyle name="壞 23 2" xfId="4660"/>
    <cellStyle name="壞 24" xfId="3148"/>
    <cellStyle name="壞 24 2" xfId="4661"/>
    <cellStyle name="壞 25" xfId="3149"/>
    <cellStyle name="壞 25 2" xfId="4662"/>
    <cellStyle name="壞 26" xfId="3150"/>
    <cellStyle name="壞 26 2" xfId="4663"/>
    <cellStyle name="壞 27" xfId="3151"/>
    <cellStyle name="壞 28" xfId="3152"/>
    <cellStyle name="壞 29" xfId="3153"/>
    <cellStyle name="壞 3" xfId="3154"/>
    <cellStyle name="壞 3 2" xfId="4664"/>
    <cellStyle name="壞 30" xfId="3155"/>
    <cellStyle name="壞 31" xfId="3156"/>
    <cellStyle name="壞 32" xfId="3157"/>
    <cellStyle name="壞 33" xfId="3158"/>
    <cellStyle name="壞 34" xfId="3159"/>
    <cellStyle name="壞 35" xfId="3160"/>
    <cellStyle name="壞 36" xfId="3161"/>
    <cellStyle name="壞 37" xfId="3162"/>
    <cellStyle name="壞 38" xfId="3163"/>
    <cellStyle name="壞 39" xfId="3164"/>
    <cellStyle name="壞 4" xfId="3165"/>
    <cellStyle name="壞 4 2" xfId="4665"/>
    <cellStyle name="壞 40" xfId="3166"/>
    <cellStyle name="壞 41" xfId="3167"/>
    <cellStyle name="壞 42" xfId="3168"/>
    <cellStyle name="壞 43" xfId="3169"/>
    <cellStyle name="壞 44" xfId="3170"/>
    <cellStyle name="壞 45" xfId="3171"/>
    <cellStyle name="壞 46" xfId="3172"/>
    <cellStyle name="壞 47" xfId="3173"/>
    <cellStyle name="壞 48" xfId="3174"/>
    <cellStyle name="壞 49" xfId="3175"/>
    <cellStyle name="壞 5" xfId="3176"/>
    <cellStyle name="壞 5 2" xfId="4666"/>
    <cellStyle name="壞 50" xfId="3177"/>
    <cellStyle name="壞 50 2" xfId="5208"/>
    <cellStyle name="壞 51" xfId="3178"/>
    <cellStyle name="壞 51 2" xfId="5209"/>
    <cellStyle name="壞 52" xfId="3604"/>
    <cellStyle name="壞 53" xfId="3605"/>
    <cellStyle name="壞 54" xfId="4752"/>
    <cellStyle name="壞 55" xfId="5485"/>
    <cellStyle name="壞 6" xfId="3179"/>
    <cellStyle name="壞 6 2" xfId="4667"/>
    <cellStyle name="壞 7" xfId="3180"/>
    <cellStyle name="壞 7 2" xfId="4668"/>
    <cellStyle name="壞 8" xfId="3181"/>
    <cellStyle name="壞 8 2" xfId="4669"/>
    <cellStyle name="壞 9" xfId="3182"/>
    <cellStyle name="壞 9 2" xfId="4670"/>
    <cellStyle name="壞_1-1" xfId="3183"/>
    <cellStyle name="壞_Sheet1" xfId="3184"/>
    <cellStyle name="壞_大和國泰" xfId="3185"/>
    <cellStyle name="壞_大昌" xfId="3186"/>
    <cellStyle name="壞_大眾" xfId="3187"/>
    <cellStyle name="壞_大慶" xfId="3188"/>
    <cellStyle name="壞_中國信託" xfId="3189"/>
    <cellStyle name="壞_元大" xfId="3190"/>
    <cellStyle name="壞_元富" xfId="3191"/>
    <cellStyle name="壞_元期" xfId="3192"/>
    <cellStyle name="壞_日盛" xfId="3193"/>
    <cellStyle name="壞_日盛_1" xfId="3194"/>
    <cellStyle name="壞_台灣工銀" xfId="3195"/>
    <cellStyle name="壞_永豐金" xfId="3196"/>
    <cellStyle name="壞_永豐金_1" xfId="3197"/>
    <cellStyle name="壞_永豐金_2" xfId="3198"/>
    <cellStyle name="壞_玉山" xfId="3199"/>
    <cellStyle name="壞_玉山_1" xfId="3200"/>
    <cellStyle name="壞_兆豐" xfId="3201"/>
    <cellStyle name="壞_安智" xfId="3202"/>
    <cellStyle name="壞_宏遠" xfId="3203"/>
    <cellStyle name="壞_投資人" xfId="3204"/>
    <cellStyle name="壞_投資人_1" xfId="3205"/>
    <cellStyle name="壞_投資人_2" xfId="3206"/>
    <cellStyle name="壞_東亞" xfId="3207"/>
    <cellStyle name="壞_花旗" xfId="3208"/>
    <cellStyle name="壞_花旗_1" xfId="3209"/>
    <cellStyle name="壞_花旗_10" xfId="3210"/>
    <cellStyle name="壞_花旗_11" xfId="3211"/>
    <cellStyle name="壞_花旗_4" xfId="3212"/>
    <cellStyle name="壞_花旗_5" xfId="3213"/>
    <cellStyle name="壞_花旗_6" xfId="3214"/>
    <cellStyle name="壞_花旗_9" xfId="3215"/>
    <cellStyle name="壞_花旗_永豐金" xfId="3216"/>
    <cellStyle name="壞_國泰" xfId="3217"/>
    <cellStyle name="壞_國泰_1" xfId="3218"/>
    <cellStyle name="壞_國票" xfId="3219"/>
    <cellStyle name="壞_康和" xfId="3220"/>
    <cellStyle name="壞_第一金" xfId="3221"/>
    <cellStyle name="壞_統一" xfId="3222"/>
    <cellStyle name="壞_凱基" xfId="3223"/>
    <cellStyle name="壞_凱基_1" xfId="3224"/>
    <cellStyle name="壞_富邦" xfId="3225"/>
    <cellStyle name="壞_富逹" xfId="3226"/>
    <cellStyle name="壞_富逹_1" xfId="3227"/>
    <cellStyle name="壞_犇亞" xfId="3228"/>
    <cellStyle name="壞_華南永昌" xfId="3229"/>
    <cellStyle name="壞_華南永昌_1" xfId="3230"/>
    <cellStyle name="壞_新加坡瑞銀" xfId="3231"/>
    <cellStyle name="壞_新加坡瑞銀_1" xfId="3232"/>
    <cellStyle name="壞_新加坡瑞銀_2" xfId="3233"/>
    <cellStyle name="壞_新加坡瑞銀_2 2" xfId="3606"/>
    <cellStyle name="壞_新加坡瑞銀_2_105年3月" xfId="3234"/>
    <cellStyle name="壞_新加坡瑞銀_2_105年7月" xfId="3235"/>
    <cellStyle name="壞_新加坡瑞銀_2_105年8月" xfId="3236"/>
    <cellStyle name="壞_新加坡瑞銀_2_Sheet1" xfId="3237"/>
    <cellStyle name="壞_群益" xfId="3238"/>
    <cellStyle name="壞_群益_1" xfId="3239"/>
    <cellStyle name="壞_德信" xfId="3240"/>
    <cellStyle name="壞_摩根" xfId="3241"/>
    <cellStyle name="壞_摩根士丹利" xfId="3242"/>
    <cellStyle name="壞_摩根士丹利_1" xfId="3243"/>
    <cellStyle name="證券股份有限公司受託買賣外國有價證券業務開戶清冊_xl24" xfId="3244"/>
    <cellStyle name="證券商受託買進外國有價證券成交金額統計月報表_font532170" xfId="3245"/>
    <cellStyle name="證券商受託買賣外國有價證券交易國家及商品結構統計月報表_d" xfId="3246"/>
    <cellStyle name="證券商受託買賣外國有價證券投資人分類統計月報表_d" xfId="3247"/>
    <cellStyle name="證券商受託買賣外國有價證券委託方式統計月報表_d" xfId="3248"/>
    <cellStyle name="證券商受託賣出外國有價證券投資人分類統計月報表_font529985" xfId="3249"/>
    <cellStyle name="警告文字" xfId="3250" builtinId="11" customBuiltin="1"/>
    <cellStyle name="警告文字 10" xfId="3251"/>
    <cellStyle name="警告文字 10 2" xfId="4671"/>
    <cellStyle name="警告文字 11" xfId="3252"/>
    <cellStyle name="警告文字 11 2" xfId="4672"/>
    <cellStyle name="警告文字 12" xfId="3253"/>
    <cellStyle name="警告文字 12 2" xfId="4673"/>
    <cellStyle name="警告文字 13" xfId="3254"/>
    <cellStyle name="警告文字 13 2" xfId="4674"/>
    <cellStyle name="警告文字 14" xfId="3255"/>
    <cellStyle name="警告文字 14 2" xfId="4675"/>
    <cellStyle name="警告文字 15" xfId="3256"/>
    <cellStyle name="警告文字 15 2" xfId="4676"/>
    <cellStyle name="警告文字 16" xfId="3257"/>
    <cellStyle name="警告文字 16 2" xfId="4677"/>
    <cellStyle name="警告文字 17" xfId="3258"/>
    <cellStyle name="警告文字 17 2" xfId="4678"/>
    <cellStyle name="警告文字 18" xfId="3259"/>
    <cellStyle name="警告文字 18 2" xfId="4679"/>
    <cellStyle name="警告文字 19" xfId="3260"/>
    <cellStyle name="警告文字 19 2" xfId="4680"/>
    <cellStyle name="警告文字 2" xfId="3261"/>
    <cellStyle name="警告文字 2 2" xfId="4681"/>
    <cellStyle name="警告文字 20" xfId="3262"/>
    <cellStyle name="警告文字 20 2" xfId="4682"/>
    <cellStyle name="警告文字 21" xfId="3263"/>
    <cellStyle name="警告文字 21 2" xfId="4683"/>
    <cellStyle name="警告文字 22" xfId="3264"/>
    <cellStyle name="警告文字 22 2" xfId="4684"/>
    <cellStyle name="警告文字 23" xfId="3265"/>
    <cellStyle name="警告文字 23 2" xfId="4685"/>
    <cellStyle name="警告文字 24" xfId="3266"/>
    <cellStyle name="警告文字 24 2" xfId="4686"/>
    <cellStyle name="警告文字 25" xfId="3267"/>
    <cellStyle name="警告文字 25 2" xfId="4687"/>
    <cellStyle name="警告文字 26" xfId="3268"/>
    <cellStyle name="警告文字 26 2" xfId="4688"/>
    <cellStyle name="警告文字 27" xfId="3269"/>
    <cellStyle name="警告文字 28" xfId="3270"/>
    <cellStyle name="警告文字 29" xfId="3271"/>
    <cellStyle name="警告文字 3" xfId="3272"/>
    <cellStyle name="警告文字 3 2" xfId="4689"/>
    <cellStyle name="警告文字 30" xfId="3273"/>
    <cellStyle name="警告文字 31" xfId="3274"/>
    <cellStyle name="警告文字 32" xfId="3275"/>
    <cellStyle name="警告文字 33" xfId="3276"/>
    <cellStyle name="警告文字 34" xfId="3277"/>
    <cellStyle name="警告文字 35" xfId="3278"/>
    <cellStyle name="警告文字 36" xfId="3279"/>
    <cellStyle name="警告文字 37" xfId="3280"/>
    <cellStyle name="警告文字 38" xfId="3281"/>
    <cellStyle name="警告文字 39" xfId="3282"/>
    <cellStyle name="警告文字 4" xfId="3283"/>
    <cellStyle name="警告文字 4 2" xfId="4690"/>
    <cellStyle name="警告文字 40" xfId="3284"/>
    <cellStyle name="警告文字 41" xfId="3285"/>
    <cellStyle name="警告文字 42" xfId="3286"/>
    <cellStyle name="警告文字 43" xfId="3287"/>
    <cellStyle name="警告文字 44" xfId="3288"/>
    <cellStyle name="警告文字 45" xfId="3289"/>
    <cellStyle name="警告文字 46" xfId="3290"/>
    <cellStyle name="警告文字 47" xfId="3291"/>
    <cellStyle name="警告文字 48" xfId="3292"/>
    <cellStyle name="警告文字 49" xfId="3293"/>
    <cellStyle name="警告文字 5" xfId="3294"/>
    <cellStyle name="警告文字 5 2" xfId="4691"/>
    <cellStyle name="警告文字 50" xfId="3295"/>
    <cellStyle name="警告文字 50 2" xfId="5210"/>
    <cellStyle name="警告文字 51" xfId="3296"/>
    <cellStyle name="警告文字 52" xfId="3607"/>
    <cellStyle name="警告文字 53" xfId="3608"/>
    <cellStyle name="警告文字 54" xfId="4759"/>
    <cellStyle name="警告文字 55" xfId="5486"/>
    <cellStyle name="警告文字 6" xfId="3297"/>
    <cellStyle name="警告文字 6 2" xfId="4692"/>
    <cellStyle name="警告文字 7" xfId="3298"/>
    <cellStyle name="警告文字 7 2" xfId="4693"/>
    <cellStyle name="警告文字 8" xfId="3299"/>
    <cellStyle name="警告文字 8 2" xfId="4694"/>
    <cellStyle name="警告文字 9" xfId="3300"/>
    <cellStyle name="警告文字 9 2" xfId="469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y.TWSA/Downloads/10601/&#32113;&#35336;&#34920;/1)%20106&#24180;1&#26376;&#35657;&#21048;&#21830;&#32113;&#35336;&#26376;&#2257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3"/>
      <sheetName val="Sheet4"/>
      <sheetName val="投資人"/>
      <sheetName val="地區"/>
      <sheetName val="地區1"/>
      <sheetName val="商品別"/>
      <sheetName val="總表1"/>
      <sheetName val="總表"/>
      <sheetName val="安智"/>
      <sheetName val="合庫"/>
      <sheetName val="日盛"/>
      <sheetName val="宏遠"/>
      <sheetName val="麥格理"/>
      <sheetName val="摩根士丹利"/>
      <sheetName val="美商高盛"/>
      <sheetName val="港商德意志"/>
      <sheetName val="新加坡瑞銀"/>
      <sheetName val="大展"/>
      <sheetName val="大慶"/>
      <sheetName val="高橋"/>
      <sheetName val="第一金"/>
      <sheetName val="統一"/>
      <sheetName val="元富"/>
      <sheetName val="犇亞"/>
      <sheetName val="中國信託"/>
      <sheetName val="大昌"/>
      <sheetName val="福邦"/>
      <sheetName val="大眾"/>
      <sheetName val="德信"/>
      <sheetName val="兆豐"/>
      <sheetName val="致和"/>
      <sheetName val="國票"/>
      <sheetName val="摩根大通"/>
      <sheetName val="康和"/>
      <sheetName val="台新"/>
      <sheetName val="花旗"/>
      <sheetName val="玉山"/>
      <sheetName val="大和國泰"/>
      <sheetName val="國泰"/>
      <sheetName val="群益"/>
      <sheetName val="凱基"/>
      <sheetName val="華南永昌"/>
      <sheetName val="富邦"/>
      <sheetName val="元大"/>
      <sheetName val="永豐金"/>
      <sheetName val="元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AE5">
            <v>4149457704.4094701</v>
          </cell>
        </row>
        <row r="6">
          <cell r="AE6">
            <v>8158550349.3314295</v>
          </cell>
        </row>
        <row r="7">
          <cell r="AE7">
            <v>25602619576.750381</v>
          </cell>
        </row>
        <row r="8">
          <cell r="AE8">
            <v>37910627630.49128</v>
          </cell>
        </row>
        <row r="9">
          <cell r="AE9">
            <v>3298972</v>
          </cell>
        </row>
        <row r="10">
          <cell r="AE10">
            <v>0</v>
          </cell>
        </row>
        <row r="11">
          <cell r="AE11">
            <v>2839785</v>
          </cell>
        </row>
        <row r="12">
          <cell r="AE12">
            <v>6138757</v>
          </cell>
        </row>
        <row r="13">
          <cell r="AE13">
            <v>1296084780.4523051</v>
          </cell>
        </row>
        <row r="14">
          <cell r="AE14">
            <v>637314724.93547797</v>
          </cell>
        </row>
        <row r="15">
          <cell r="AE15">
            <v>0</v>
          </cell>
        </row>
        <row r="16">
          <cell r="AE16">
            <v>1933399505.3877831</v>
          </cell>
        </row>
        <row r="17">
          <cell r="AE17">
            <v>10303990.2564</v>
          </cell>
        </row>
        <row r="18">
          <cell r="AE18">
            <v>282944275.1778</v>
          </cell>
        </row>
        <row r="19">
          <cell r="AE19">
            <v>534931107.88878113</v>
          </cell>
        </row>
        <row r="20">
          <cell r="AE20">
            <v>828179373.32298112</v>
          </cell>
        </row>
        <row r="21">
          <cell r="AE21">
            <v>809751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809751</v>
          </cell>
        </row>
        <row r="25">
          <cell r="AE25">
            <v>94342825.90379104</v>
          </cell>
        </row>
        <row r="26">
          <cell r="AE26">
            <v>44943286.377572805</v>
          </cell>
        </row>
        <row r="27">
          <cell r="AE27">
            <v>298939356.25575876</v>
          </cell>
        </row>
        <row r="28">
          <cell r="AE28">
            <v>438225468.53712261</v>
          </cell>
        </row>
        <row r="29">
          <cell r="AE29">
            <v>0</v>
          </cell>
        </row>
        <row r="30">
          <cell r="AE30">
            <v>121079877</v>
          </cell>
        </row>
        <row r="31">
          <cell r="AE31">
            <v>358916597.22655982</v>
          </cell>
        </row>
        <row r="32">
          <cell r="AE32">
            <v>479996474.22655982</v>
          </cell>
        </row>
        <row r="33">
          <cell r="AE33">
            <v>0</v>
          </cell>
        </row>
        <row r="34">
          <cell r="AE34">
            <v>0</v>
          </cell>
        </row>
        <row r="35">
          <cell r="AE35">
            <v>20718167.050000001</v>
          </cell>
        </row>
        <row r="36">
          <cell r="AE36">
            <v>20718167.050000001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44955251.929242</v>
          </cell>
        </row>
        <row r="40">
          <cell r="AE40">
            <v>44955251.929242</v>
          </cell>
        </row>
        <row r="41">
          <cell r="AE41">
            <v>34443991.417890877</v>
          </cell>
        </row>
        <row r="42">
          <cell r="AE42">
            <v>0</v>
          </cell>
        </row>
        <row r="43">
          <cell r="AE43">
            <v>11279149.86932</v>
          </cell>
        </row>
        <row r="44">
          <cell r="AE44">
            <v>45723141.287210874</v>
          </cell>
        </row>
        <row r="45">
          <cell r="AE45">
            <v>0</v>
          </cell>
        </row>
        <row r="46">
          <cell r="AE46">
            <v>113620302</v>
          </cell>
        </row>
        <row r="47">
          <cell r="AE47">
            <v>28606266</v>
          </cell>
        </row>
        <row r="48">
          <cell r="AE48">
            <v>142226568</v>
          </cell>
        </row>
        <row r="49">
          <cell r="AE49">
            <v>0</v>
          </cell>
        </row>
        <row r="50">
          <cell r="AE50">
            <v>0</v>
          </cell>
        </row>
        <row r="51">
          <cell r="AE51">
            <v>16875699</v>
          </cell>
        </row>
        <row r="52">
          <cell r="AE52">
            <v>16875699</v>
          </cell>
        </row>
        <row r="53">
          <cell r="AE53">
            <v>0</v>
          </cell>
        </row>
        <row r="54">
          <cell r="AE54">
            <v>0</v>
          </cell>
        </row>
        <row r="55">
          <cell r="AE55">
            <v>1591306.35815</v>
          </cell>
        </row>
        <row r="56">
          <cell r="AE56">
            <v>1591306.35815</v>
          </cell>
        </row>
        <row r="57">
          <cell r="AE57">
            <v>0</v>
          </cell>
        </row>
        <row r="58">
          <cell r="AE58">
            <v>0</v>
          </cell>
        </row>
        <row r="59">
          <cell r="AE59">
            <v>0</v>
          </cell>
        </row>
        <row r="60">
          <cell r="AE60">
            <v>0</v>
          </cell>
        </row>
        <row r="61">
          <cell r="AE61">
            <v>0</v>
          </cell>
        </row>
        <row r="62">
          <cell r="AE62">
            <v>0</v>
          </cell>
        </row>
        <row r="63">
          <cell r="AE63">
            <v>1300822</v>
          </cell>
        </row>
        <row r="64">
          <cell r="AE64">
            <v>1300822</v>
          </cell>
        </row>
        <row r="65">
          <cell r="AE65">
            <v>0</v>
          </cell>
        </row>
        <row r="66">
          <cell r="AE66">
            <v>0</v>
          </cell>
        </row>
        <row r="67">
          <cell r="AE67">
            <v>14184132</v>
          </cell>
        </row>
        <row r="68">
          <cell r="AE68">
            <v>14184132</v>
          </cell>
        </row>
        <row r="69">
          <cell r="AE69">
            <v>0</v>
          </cell>
        </row>
        <row r="70">
          <cell r="AE70">
            <v>0</v>
          </cell>
        </row>
        <row r="71">
          <cell r="AE71">
            <v>6298017</v>
          </cell>
        </row>
        <row r="72">
          <cell r="AE72">
            <v>6298017</v>
          </cell>
        </row>
        <row r="73">
          <cell r="AE73">
            <v>1991824148.7367401</v>
          </cell>
        </row>
        <row r="74">
          <cell r="AE74">
            <v>813415421.12599993</v>
          </cell>
        </row>
        <row r="75">
          <cell r="AE75">
            <v>2499030483.9353199</v>
          </cell>
        </row>
        <row r="76">
          <cell r="AE76">
            <v>5304270053.7980595</v>
          </cell>
        </row>
        <row r="77">
          <cell r="AE77">
            <v>0</v>
          </cell>
        </row>
        <row r="78">
          <cell r="AE78">
            <v>95521769.219999999</v>
          </cell>
        </row>
        <row r="79">
          <cell r="AE79">
            <v>1465322420.3600001</v>
          </cell>
        </row>
        <row r="80">
          <cell r="AE80">
            <v>1560844189.5800002</v>
          </cell>
        </row>
        <row r="81">
          <cell r="AE81">
            <v>390663519.3272</v>
          </cell>
        </row>
        <row r="82">
          <cell r="AE82">
            <v>56195567.130000003</v>
          </cell>
        </row>
        <row r="83">
          <cell r="AE83">
            <v>884364495.97399998</v>
          </cell>
        </row>
        <row r="84">
          <cell r="AE84">
            <v>1331223582.4312</v>
          </cell>
        </row>
        <row r="85">
          <cell r="AE85">
            <v>2036726</v>
          </cell>
        </row>
        <row r="86">
          <cell r="AE86">
            <v>0</v>
          </cell>
        </row>
        <row r="87">
          <cell r="AE87">
            <v>23246778</v>
          </cell>
        </row>
        <row r="88">
          <cell r="AE88">
            <v>25283504</v>
          </cell>
        </row>
        <row r="89">
          <cell r="AE89">
            <v>27499690.949999999</v>
          </cell>
        </row>
        <row r="90">
          <cell r="AE90">
            <v>0</v>
          </cell>
        </row>
        <row r="91">
          <cell r="AE91">
            <v>45947110.256431997</v>
          </cell>
        </row>
        <row r="92">
          <cell r="AE92">
            <v>73446801.206432</v>
          </cell>
        </row>
        <row r="93">
          <cell r="AE93">
            <v>0</v>
          </cell>
        </row>
        <row r="94">
          <cell r="AE94">
            <v>31345000</v>
          </cell>
        </row>
        <row r="95">
          <cell r="AE95">
            <v>6177781</v>
          </cell>
        </row>
        <row r="96">
          <cell r="AE96">
            <v>37522781</v>
          </cell>
        </row>
        <row r="97">
          <cell r="AE97">
            <v>253793</v>
          </cell>
        </row>
        <row r="98">
          <cell r="AE98">
            <v>19078485</v>
          </cell>
        </row>
        <row r="99">
          <cell r="AE99">
            <v>31824965</v>
          </cell>
        </row>
        <row r="100">
          <cell r="AE100">
            <v>51157243</v>
          </cell>
        </row>
        <row r="101">
          <cell r="AE101">
            <v>0</v>
          </cell>
        </row>
        <row r="102">
          <cell r="AE102">
            <v>0</v>
          </cell>
        </row>
        <row r="103">
          <cell r="AE103">
            <v>28129205</v>
          </cell>
        </row>
        <row r="104">
          <cell r="AE104">
            <v>28129205</v>
          </cell>
        </row>
        <row r="105">
          <cell r="AE105">
            <v>0</v>
          </cell>
        </row>
        <row r="106">
          <cell r="AE106">
            <v>0</v>
          </cell>
        </row>
        <row r="107">
          <cell r="AE107">
            <v>23087964</v>
          </cell>
        </row>
        <row r="108">
          <cell r="AE108">
            <v>23087964</v>
          </cell>
        </row>
        <row r="109">
          <cell r="AE109">
            <v>0</v>
          </cell>
        </row>
        <row r="110">
          <cell r="AE110">
            <v>0</v>
          </cell>
        </row>
        <row r="111">
          <cell r="AE111">
            <v>20528750</v>
          </cell>
        </row>
        <row r="112">
          <cell r="AE112">
            <v>20528750</v>
          </cell>
        </row>
        <row r="113">
          <cell r="AE113">
            <v>0</v>
          </cell>
        </row>
        <row r="114">
          <cell r="AE114">
            <v>0</v>
          </cell>
        </row>
        <row r="115">
          <cell r="AE115">
            <v>0</v>
          </cell>
        </row>
        <row r="116">
          <cell r="AE116">
            <v>0</v>
          </cell>
        </row>
        <row r="117">
          <cell r="AE117">
            <v>71108</v>
          </cell>
        </row>
        <row r="118">
          <cell r="AE118">
            <v>0</v>
          </cell>
        </row>
        <row r="119">
          <cell r="AE119">
            <v>321445319.24326599</v>
          </cell>
        </row>
        <row r="120">
          <cell r="AE120">
            <v>321516427.24326599</v>
          </cell>
        </row>
        <row r="121">
          <cell r="AE121">
            <v>0</v>
          </cell>
        </row>
        <row r="122">
          <cell r="AE122">
            <v>0</v>
          </cell>
        </row>
        <row r="123">
          <cell r="AE123">
            <v>3521361</v>
          </cell>
        </row>
        <row r="124">
          <cell r="AE124">
            <v>3521361</v>
          </cell>
        </row>
        <row r="125">
          <cell r="AE125">
            <v>0</v>
          </cell>
        </row>
        <row r="126">
          <cell r="AE126">
            <v>0</v>
          </cell>
        </row>
        <row r="127">
          <cell r="AE127">
            <v>0</v>
          </cell>
        </row>
        <row r="128">
          <cell r="AE128">
            <v>0</v>
          </cell>
        </row>
        <row r="129">
          <cell r="AE129">
            <v>0</v>
          </cell>
        </row>
        <row r="130">
          <cell r="AE130">
            <v>0</v>
          </cell>
        </row>
        <row r="131">
          <cell r="AE131">
            <v>3966147</v>
          </cell>
        </row>
        <row r="132">
          <cell r="AE132">
            <v>3966147</v>
          </cell>
        </row>
        <row r="133">
          <cell r="AE133">
            <v>0</v>
          </cell>
        </row>
        <row r="134">
          <cell r="AE134">
            <v>0</v>
          </cell>
        </row>
        <row r="135">
          <cell r="AE135">
            <v>0</v>
          </cell>
        </row>
        <row r="136">
          <cell r="AE136">
            <v>0</v>
          </cell>
        </row>
        <row r="137">
          <cell r="AE137">
            <v>4701750</v>
          </cell>
        </row>
        <row r="138">
          <cell r="AE138">
            <v>28179155</v>
          </cell>
        </row>
        <row r="139">
          <cell r="AE139">
            <v>2934489</v>
          </cell>
        </row>
        <row r="140">
          <cell r="AE140">
            <v>35815394</v>
          </cell>
        </row>
        <row r="141">
          <cell r="AE141">
            <v>0</v>
          </cell>
        </row>
        <row r="142">
          <cell r="AE142">
            <v>0</v>
          </cell>
        </row>
        <row r="143">
          <cell r="AE143">
            <v>418299</v>
          </cell>
        </row>
        <row r="144">
          <cell r="AE144">
            <v>418299</v>
          </cell>
        </row>
        <row r="145">
          <cell r="AE145">
            <v>148115</v>
          </cell>
        </row>
        <row r="146">
          <cell r="AE146">
            <v>0</v>
          </cell>
        </row>
        <row r="147">
          <cell r="AE147">
            <v>2360000</v>
          </cell>
        </row>
        <row r="148">
          <cell r="AE148">
            <v>2508115</v>
          </cell>
        </row>
        <row r="149">
          <cell r="AE149">
            <v>50714489881.849289</v>
          </cell>
        </row>
        <row r="150">
          <cell r="AE150">
            <v>8005940866.4537973</v>
          </cell>
        </row>
        <row r="151">
          <cell r="AE151">
            <v>10402188212.298277</v>
          </cell>
        </row>
        <row r="152">
          <cell r="AE152">
            <v>32306360803.09721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AL164"/>
  <sheetViews>
    <sheetView zoomScale="43" zoomScaleNormal="43" workbookViewId="0">
      <pane xSplit="2" ySplit="5" topLeftCell="C133" activePane="bottomRight" state="frozen"/>
      <selection pane="topRight" activeCell="C1" sqref="C1"/>
      <selection pane="bottomLeft" activeCell="A6" sqref="A6"/>
      <selection pane="bottomRight" activeCell="E158" sqref="E158"/>
    </sheetView>
  </sheetViews>
  <sheetFormatPr defaultColWidth="14.90625" defaultRowHeight="17"/>
  <cols>
    <col min="1" max="1" width="14.90625" style="5" customWidth="1"/>
    <col min="2" max="2" width="17.453125" style="3" customWidth="1"/>
    <col min="3" max="3" width="19.6328125" style="4" customWidth="1"/>
    <col min="4" max="4" width="19.453125" style="4" customWidth="1"/>
    <col min="5" max="5" width="21.1796875" style="4" customWidth="1"/>
    <col min="6" max="6" width="21" style="4" customWidth="1"/>
    <col min="7" max="7" width="17.453125" style="4" customWidth="1"/>
    <col min="8" max="8" width="18" style="4" customWidth="1"/>
    <col min="9" max="9" width="17.08984375" style="4" customWidth="1"/>
    <col min="10" max="10" width="16.36328125" style="4" customWidth="1"/>
    <col min="11" max="11" width="18" style="4" customWidth="1"/>
    <col min="12" max="29" width="14.90625" style="4" customWidth="1"/>
    <col min="30" max="16384" width="14.90625" style="9"/>
  </cols>
  <sheetData>
    <row r="1" spans="1:38" ht="37.4" customHeight="1">
      <c r="A1" s="113" t="s">
        <v>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8" ht="26.15" customHeight="1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8" ht="20.399999999999999" customHeight="1">
      <c r="A3" s="123" t="s">
        <v>0</v>
      </c>
      <c r="B3" s="123" t="s">
        <v>14</v>
      </c>
      <c r="C3" s="121" t="s">
        <v>15</v>
      </c>
      <c r="D3" s="122"/>
      <c r="E3" s="122"/>
      <c r="F3" s="120" t="s">
        <v>16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17</v>
      </c>
      <c r="V3" s="119"/>
      <c r="W3" s="119"/>
      <c r="X3" s="119"/>
      <c r="Y3" s="119"/>
      <c r="Z3" s="119"/>
      <c r="AA3" s="116" t="s">
        <v>18</v>
      </c>
      <c r="AB3" s="117"/>
      <c r="AC3" s="117"/>
    </row>
    <row r="4" spans="1:38" ht="20" customHeight="1">
      <c r="A4" s="124"/>
      <c r="B4" s="124" t="s">
        <v>14</v>
      </c>
      <c r="C4" s="122"/>
      <c r="D4" s="122"/>
      <c r="E4" s="122"/>
      <c r="F4" s="118" t="s">
        <v>19</v>
      </c>
      <c r="G4" s="118"/>
      <c r="H4" s="118"/>
      <c r="I4" s="116" t="s">
        <v>20</v>
      </c>
      <c r="J4" s="116"/>
      <c r="K4" s="116"/>
      <c r="L4" s="118" t="s">
        <v>21</v>
      </c>
      <c r="M4" s="118"/>
      <c r="N4" s="118"/>
      <c r="O4" s="116" t="s">
        <v>22</v>
      </c>
      <c r="P4" s="116"/>
      <c r="Q4" s="116"/>
      <c r="R4" s="118" t="s">
        <v>23</v>
      </c>
      <c r="S4" s="118"/>
      <c r="T4" s="118"/>
      <c r="U4" s="116" t="s">
        <v>24</v>
      </c>
      <c r="V4" s="116"/>
      <c r="W4" s="116"/>
      <c r="X4" s="115" t="s">
        <v>25</v>
      </c>
      <c r="Y4" s="115"/>
      <c r="Z4" s="115"/>
      <c r="AA4" s="117"/>
      <c r="AB4" s="117"/>
      <c r="AC4" s="117"/>
    </row>
    <row r="5" spans="1:38" ht="20" customHeight="1">
      <c r="A5" s="124"/>
      <c r="B5" s="124"/>
      <c r="C5" s="7" t="s">
        <v>26</v>
      </c>
      <c r="D5" s="8" t="s">
        <v>27</v>
      </c>
      <c r="E5" s="6" t="s">
        <v>28</v>
      </c>
      <c r="F5" s="7" t="s">
        <v>26</v>
      </c>
      <c r="G5" s="8" t="s">
        <v>27</v>
      </c>
      <c r="H5" s="6" t="s">
        <v>28</v>
      </c>
      <c r="I5" s="7" t="s">
        <v>26</v>
      </c>
      <c r="J5" s="8" t="s">
        <v>27</v>
      </c>
      <c r="K5" s="6" t="s">
        <v>28</v>
      </c>
      <c r="L5" s="7" t="s">
        <v>26</v>
      </c>
      <c r="M5" s="8" t="s">
        <v>27</v>
      </c>
      <c r="N5" s="6" t="s">
        <v>28</v>
      </c>
      <c r="O5" s="7" t="s">
        <v>26</v>
      </c>
      <c r="P5" s="8" t="s">
        <v>27</v>
      </c>
      <c r="Q5" s="6" t="s">
        <v>28</v>
      </c>
      <c r="R5" s="7" t="s">
        <v>26</v>
      </c>
      <c r="S5" s="8" t="s">
        <v>27</v>
      </c>
      <c r="T5" s="6" t="s">
        <v>28</v>
      </c>
      <c r="U5" s="7" t="s">
        <v>26</v>
      </c>
      <c r="V5" s="8" t="s">
        <v>27</v>
      </c>
      <c r="W5" s="6" t="s">
        <v>28</v>
      </c>
      <c r="X5" s="7" t="s">
        <v>26</v>
      </c>
      <c r="Y5" s="8" t="s">
        <v>27</v>
      </c>
      <c r="Z5" s="6" t="s">
        <v>28</v>
      </c>
      <c r="AA5" s="7" t="s">
        <v>26</v>
      </c>
      <c r="AB5" s="8" t="s">
        <v>27</v>
      </c>
      <c r="AC5" s="6" t="s">
        <v>28</v>
      </c>
    </row>
    <row r="6" spans="1:38" s="10" customFormat="1" ht="19.399999999999999" customHeight="1">
      <c r="A6" s="110" t="s">
        <v>29</v>
      </c>
      <c r="B6" s="2" t="s">
        <v>30</v>
      </c>
      <c r="C6" s="24">
        <v>5177818435</v>
      </c>
      <c r="D6" s="24">
        <v>4149457704</v>
      </c>
      <c r="E6" s="24">
        <v>9327276140</v>
      </c>
      <c r="F6" s="24">
        <v>4065602449</v>
      </c>
      <c r="G6" s="24">
        <v>3643963855</v>
      </c>
      <c r="H6" s="24">
        <v>7709566304</v>
      </c>
      <c r="I6" s="24">
        <v>564763709.89999998</v>
      </c>
      <c r="J6" s="24">
        <v>402556953</v>
      </c>
      <c r="K6" s="24">
        <v>967320662.89999998</v>
      </c>
      <c r="L6" s="24">
        <v>0</v>
      </c>
      <c r="M6" s="24">
        <v>0</v>
      </c>
      <c r="N6" s="24">
        <v>0</v>
      </c>
      <c r="O6" s="24">
        <v>103375997</v>
      </c>
      <c r="P6" s="24">
        <v>102936896.2</v>
      </c>
      <c r="Q6" s="24">
        <v>206312893.19999999</v>
      </c>
      <c r="R6" s="24">
        <v>0</v>
      </c>
      <c r="S6" s="24">
        <v>0</v>
      </c>
      <c r="T6" s="24">
        <v>0</v>
      </c>
      <c r="U6" s="24">
        <v>444076279.30000001</v>
      </c>
      <c r="V6" s="24">
        <v>0</v>
      </c>
      <c r="W6" s="24">
        <v>444076279.30000001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10">
        <f>D6-[1]總表!AE5</f>
        <v>-0.4094700813293457</v>
      </c>
    </row>
    <row r="7" spans="1:38" s="10" customFormat="1" ht="19.399999999999999" customHeight="1">
      <c r="A7" s="111"/>
      <c r="B7" s="1" t="s">
        <v>31</v>
      </c>
      <c r="C7" s="24">
        <v>8435970354</v>
      </c>
      <c r="D7" s="24">
        <v>8158550349</v>
      </c>
      <c r="E7" s="24">
        <v>16594520703</v>
      </c>
      <c r="F7" s="24">
        <v>2541531518</v>
      </c>
      <c r="G7" s="24">
        <v>2626202712</v>
      </c>
      <c r="H7" s="24">
        <v>5167734230</v>
      </c>
      <c r="I7" s="24">
        <v>5742365044</v>
      </c>
      <c r="J7" s="24">
        <v>5477164689</v>
      </c>
      <c r="K7" s="24">
        <v>11219529734</v>
      </c>
      <c r="L7" s="24">
        <v>0</v>
      </c>
      <c r="M7" s="24">
        <v>0</v>
      </c>
      <c r="N7" s="24">
        <v>0</v>
      </c>
      <c r="O7" s="24">
        <v>38904495.960000001</v>
      </c>
      <c r="P7" s="24">
        <v>28436161.77</v>
      </c>
      <c r="Q7" s="24">
        <v>67340657.739999995</v>
      </c>
      <c r="R7" s="24">
        <v>0</v>
      </c>
      <c r="S7" s="24">
        <v>0</v>
      </c>
      <c r="T7" s="24">
        <v>0</v>
      </c>
      <c r="U7" s="24">
        <v>113169294.8</v>
      </c>
      <c r="V7" s="24">
        <v>26746786.489999998</v>
      </c>
      <c r="W7" s="24">
        <v>139916081.30000001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10">
        <f>D7-[1]總表!AE6</f>
        <v>-0.33142948150634766</v>
      </c>
    </row>
    <row r="8" spans="1:38" s="10" customFormat="1" ht="19.399999999999999" customHeight="1">
      <c r="A8" s="112"/>
      <c r="B8" s="1" t="s">
        <v>32</v>
      </c>
      <c r="C8" s="24">
        <v>47627246825</v>
      </c>
      <c r="D8" s="24">
        <v>25602619577</v>
      </c>
      <c r="E8" s="24">
        <v>73229866401</v>
      </c>
      <c r="F8" s="24">
        <v>32300557487</v>
      </c>
      <c r="G8" s="24">
        <v>16942506708</v>
      </c>
      <c r="H8" s="24">
        <v>49243064196</v>
      </c>
      <c r="I8" s="24">
        <v>15238852767</v>
      </c>
      <c r="J8" s="24">
        <v>8365424957</v>
      </c>
      <c r="K8" s="24">
        <v>23604277724</v>
      </c>
      <c r="L8" s="24">
        <v>0</v>
      </c>
      <c r="M8" s="24">
        <v>0</v>
      </c>
      <c r="N8" s="24">
        <v>0</v>
      </c>
      <c r="O8" s="24">
        <v>59992255.979999997</v>
      </c>
      <c r="P8" s="24">
        <v>254408863.09999999</v>
      </c>
      <c r="Q8" s="24">
        <v>314401119</v>
      </c>
      <c r="R8" s="24">
        <v>0</v>
      </c>
      <c r="S8" s="24">
        <v>0</v>
      </c>
      <c r="T8" s="24">
        <v>0</v>
      </c>
      <c r="U8" s="24">
        <v>27844314.780000001</v>
      </c>
      <c r="V8" s="24">
        <v>40279048.079999998</v>
      </c>
      <c r="W8" s="24">
        <v>68123362.859999999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10">
        <f>D8-[1]總表!AE7</f>
        <v>0.2496185302734375</v>
      </c>
    </row>
    <row r="9" spans="1:38" ht="19.399999999999999" customHeight="1" thickBot="1">
      <c r="A9" s="11" t="s">
        <v>33</v>
      </c>
      <c r="B9" s="12"/>
      <c r="C9" s="25">
        <v>61241035613</v>
      </c>
      <c r="D9" s="25">
        <v>37910627630</v>
      </c>
      <c r="E9" s="25">
        <v>99151663244</v>
      </c>
      <c r="F9" s="25">
        <v>38907691455</v>
      </c>
      <c r="G9" s="25">
        <v>23212673275</v>
      </c>
      <c r="H9" s="25">
        <v>62120364730</v>
      </c>
      <c r="I9" s="25">
        <v>21545981521</v>
      </c>
      <c r="J9" s="25">
        <v>14245146600</v>
      </c>
      <c r="K9" s="25">
        <v>35791128121</v>
      </c>
      <c r="L9" s="25">
        <v>0</v>
      </c>
      <c r="M9" s="25">
        <v>0</v>
      </c>
      <c r="N9" s="25">
        <v>0</v>
      </c>
      <c r="O9" s="25">
        <v>202272748.90000001</v>
      </c>
      <c r="P9" s="25">
        <v>385781921</v>
      </c>
      <c r="Q9" s="25">
        <v>588054670</v>
      </c>
      <c r="R9" s="25">
        <v>0</v>
      </c>
      <c r="S9" s="25">
        <v>0</v>
      </c>
      <c r="T9" s="25">
        <v>0</v>
      </c>
      <c r="U9" s="25">
        <v>585089889</v>
      </c>
      <c r="V9" s="25">
        <v>67025834.57</v>
      </c>
      <c r="W9" s="25">
        <v>652115723.5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10">
        <f>D9-[1]總表!AE8</f>
        <v>-0.49127960205078125</v>
      </c>
      <c r="AE9" s="10"/>
      <c r="AF9" s="10"/>
      <c r="AG9" s="10"/>
      <c r="AH9" s="10"/>
      <c r="AI9" s="10"/>
    </row>
    <row r="10" spans="1:38" s="10" customFormat="1" ht="19.399999999999999" customHeight="1">
      <c r="A10" s="110" t="s">
        <v>34</v>
      </c>
      <c r="B10" s="2" t="s">
        <v>30</v>
      </c>
      <c r="C10" s="24">
        <v>9510686.9460000005</v>
      </c>
      <c r="D10" s="24">
        <v>3298972</v>
      </c>
      <c r="E10" s="24">
        <v>12809658.949999999</v>
      </c>
      <c r="F10" s="24">
        <v>1183342.946</v>
      </c>
      <c r="G10" s="24">
        <v>0</v>
      </c>
      <c r="H10" s="24">
        <v>1183342.946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8327344</v>
      </c>
      <c r="V10" s="24">
        <v>3298972</v>
      </c>
      <c r="W10" s="24">
        <v>11626316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10">
        <f>D10-[1]總表!AE9</f>
        <v>0</v>
      </c>
    </row>
    <row r="11" spans="1:38" s="10" customFormat="1" ht="19.399999999999999" customHeight="1">
      <c r="A11" s="111"/>
      <c r="B11" s="1" t="s">
        <v>31</v>
      </c>
      <c r="C11" s="24">
        <v>14031611</v>
      </c>
      <c r="D11" s="24">
        <v>0</v>
      </c>
      <c r="E11" s="24">
        <v>14031611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14031611</v>
      </c>
      <c r="V11" s="24">
        <v>0</v>
      </c>
      <c r="W11" s="24">
        <v>14031611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10">
        <f>D11-[1]總表!AE10</f>
        <v>0</v>
      </c>
    </row>
    <row r="12" spans="1:38" s="10" customFormat="1" ht="19.399999999999999" customHeight="1">
      <c r="A12" s="112"/>
      <c r="B12" s="1" t="s">
        <v>32</v>
      </c>
      <c r="C12" s="24">
        <v>107643010.8</v>
      </c>
      <c r="D12" s="24">
        <v>2839785</v>
      </c>
      <c r="E12" s="24">
        <v>110482795.8</v>
      </c>
      <c r="F12" s="24">
        <v>83648790.799999997</v>
      </c>
      <c r="G12" s="24">
        <v>2839785</v>
      </c>
      <c r="H12" s="24">
        <v>86488575.799999997</v>
      </c>
      <c r="I12" s="24">
        <v>23994220</v>
      </c>
      <c r="J12" s="24">
        <v>0</v>
      </c>
      <c r="K12" s="24">
        <v>23994220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10">
        <f>D12-[1]總表!AE11</f>
        <v>0</v>
      </c>
    </row>
    <row r="13" spans="1:38" ht="19.399999999999999" customHeight="1" thickBot="1">
      <c r="A13" s="11" t="s">
        <v>33</v>
      </c>
      <c r="B13" s="12"/>
      <c r="C13" s="25">
        <v>131185308.7</v>
      </c>
      <c r="D13" s="25">
        <v>6138757</v>
      </c>
      <c r="E13" s="25">
        <v>137324065.69999999</v>
      </c>
      <c r="F13" s="25">
        <v>84832133.75</v>
      </c>
      <c r="G13" s="25">
        <v>2839785</v>
      </c>
      <c r="H13" s="25">
        <v>87671918.75</v>
      </c>
      <c r="I13" s="25">
        <v>23994220</v>
      </c>
      <c r="J13" s="25">
        <v>0</v>
      </c>
      <c r="K13" s="25">
        <v>23994220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22358955</v>
      </c>
      <c r="V13" s="25">
        <v>3298972</v>
      </c>
      <c r="W13" s="25">
        <v>25657927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10">
        <f>D13-[1]總表!AE12</f>
        <v>0</v>
      </c>
      <c r="AE13" s="10"/>
      <c r="AF13" s="10"/>
      <c r="AG13" s="10"/>
      <c r="AH13" s="10"/>
      <c r="AI13" s="10"/>
      <c r="AJ13" s="10"/>
      <c r="AK13" s="10"/>
      <c r="AL13" s="10"/>
    </row>
    <row r="14" spans="1:38" s="10" customFormat="1" ht="19.399999999999999" customHeight="1">
      <c r="A14" s="110" t="s">
        <v>35</v>
      </c>
      <c r="B14" s="2" t="s">
        <v>30</v>
      </c>
      <c r="C14" s="24">
        <v>2314111418</v>
      </c>
      <c r="D14" s="24">
        <v>1296084780</v>
      </c>
      <c r="E14" s="24">
        <v>3610196198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2314111418</v>
      </c>
      <c r="AB14" s="24">
        <v>1296084780</v>
      </c>
      <c r="AC14" s="24">
        <v>3610196198</v>
      </c>
      <c r="AD14" s="10">
        <f>D14-[1]總表!AE13</f>
        <v>-0.45230507850646973</v>
      </c>
    </row>
    <row r="15" spans="1:38" s="10" customFormat="1" ht="19.399999999999999" customHeight="1">
      <c r="A15" s="111"/>
      <c r="B15" s="1" t="s">
        <v>31</v>
      </c>
      <c r="C15" s="24">
        <v>2917398997</v>
      </c>
      <c r="D15" s="24">
        <v>637314724.89999998</v>
      </c>
      <c r="E15" s="24">
        <v>3554713722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23094950</v>
      </c>
      <c r="Y15" s="24">
        <v>9529112</v>
      </c>
      <c r="Z15" s="24">
        <v>32624062</v>
      </c>
      <c r="AA15" s="24">
        <v>2894304047</v>
      </c>
      <c r="AB15" s="24">
        <v>627785612.89999998</v>
      </c>
      <c r="AC15" s="24">
        <v>3522089660</v>
      </c>
      <c r="AD15" s="10">
        <f>D15-[1]總表!AE14</f>
        <v>-3.5477995872497559E-2</v>
      </c>
    </row>
    <row r="16" spans="1:38" s="10" customFormat="1" ht="19.399999999999999" customHeight="1">
      <c r="A16" s="112"/>
      <c r="B16" s="1" t="s">
        <v>32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10">
        <f>D16-[1]總表!AE15</f>
        <v>0</v>
      </c>
    </row>
    <row r="17" spans="1:38" ht="19.399999999999999" customHeight="1" thickBot="1">
      <c r="A17" s="11" t="s">
        <v>33</v>
      </c>
      <c r="B17" s="12"/>
      <c r="C17" s="25">
        <v>5231510415</v>
      </c>
      <c r="D17" s="25">
        <v>1933399505</v>
      </c>
      <c r="E17" s="25">
        <v>7164909920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23094950</v>
      </c>
      <c r="Y17" s="25">
        <v>9529112</v>
      </c>
      <c r="Z17" s="25">
        <v>32624062</v>
      </c>
      <c r="AA17" s="25">
        <v>5208415465</v>
      </c>
      <c r="AB17" s="25">
        <v>1923870393</v>
      </c>
      <c r="AC17" s="25">
        <v>7132285858</v>
      </c>
      <c r="AD17" s="10">
        <f>D17-[1]總表!AE16</f>
        <v>-0.38778305053710938</v>
      </c>
      <c r="AE17" s="10"/>
      <c r="AF17" s="10"/>
      <c r="AG17" s="10"/>
      <c r="AH17" s="10"/>
      <c r="AI17" s="10"/>
      <c r="AJ17" s="10"/>
      <c r="AK17" s="10"/>
      <c r="AL17" s="10"/>
    </row>
    <row r="18" spans="1:38" s="10" customFormat="1" ht="19.399999999999999" customHeight="1">
      <c r="A18" s="110" t="s">
        <v>36</v>
      </c>
      <c r="B18" s="2" t="s">
        <v>30</v>
      </c>
      <c r="C18" s="24">
        <v>45478440.030000001</v>
      </c>
      <c r="D18" s="24">
        <v>10303990.26</v>
      </c>
      <c r="E18" s="24">
        <v>55782430.289999999</v>
      </c>
      <c r="F18" s="24">
        <v>8869265</v>
      </c>
      <c r="G18" s="24">
        <v>2900102</v>
      </c>
      <c r="H18" s="24">
        <v>11769367</v>
      </c>
      <c r="I18" s="24">
        <v>4786063</v>
      </c>
      <c r="J18" s="24">
        <v>805101</v>
      </c>
      <c r="K18" s="24">
        <v>5591164</v>
      </c>
      <c r="L18" s="24">
        <v>0</v>
      </c>
      <c r="M18" s="24">
        <v>0</v>
      </c>
      <c r="N18" s="24">
        <v>0</v>
      </c>
      <c r="O18" s="24">
        <v>0</v>
      </c>
      <c r="P18" s="24">
        <v>250246</v>
      </c>
      <c r="Q18" s="24">
        <v>250246</v>
      </c>
      <c r="R18" s="24">
        <v>0</v>
      </c>
      <c r="S18" s="24">
        <v>0</v>
      </c>
      <c r="T18" s="24">
        <v>0</v>
      </c>
      <c r="U18" s="24">
        <v>31723279.210000001</v>
      </c>
      <c r="V18" s="24">
        <v>6344138.2560000001</v>
      </c>
      <c r="W18" s="24">
        <v>38067417.469999999</v>
      </c>
      <c r="X18" s="24">
        <v>0</v>
      </c>
      <c r="Y18" s="24">
        <v>0</v>
      </c>
      <c r="Z18" s="24">
        <v>0</v>
      </c>
      <c r="AA18" s="24">
        <v>99832.82</v>
      </c>
      <c r="AB18" s="24">
        <v>4403</v>
      </c>
      <c r="AC18" s="24">
        <v>104235.82</v>
      </c>
      <c r="AD18" s="10">
        <f>D18-[1]總表!AE17</f>
        <v>3.5999994724988937E-3</v>
      </c>
    </row>
    <row r="19" spans="1:38" s="10" customFormat="1" ht="19.399999999999999" customHeight="1">
      <c r="A19" s="111"/>
      <c r="B19" s="1" t="s">
        <v>31</v>
      </c>
      <c r="C19" s="24">
        <v>240311943.59999999</v>
      </c>
      <c r="D19" s="24">
        <v>282944275.19999999</v>
      </c>
      <c r="E19" s="24">
        <v>523256218.69999999</v>
      </c>
      <c r="F19" s="24">
        <v>168896</v>
      </c>
      <c r="G19" s="24">
        <v>0</v>
      </c>
      <c r="H19" s="24">
        <v>168896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88203689.560000002</v>
      </c>
      <c r="V19" s="24">
        <v>53575583.609999999</v>
      </c>
      <c r="W19" s="24">
        <v>141779273.19999999</v>
      </c>
      <c r="X19" s="24">
        <v>151939358</v>
      </c>
      <c r="Y19" s="24">
        <v>229368691.59999999</v>
      </c>
      <c r="Z19" s="24">
        <v>381308049.60000002</v>
      </c>
      <c r="AA19" s="24">
        <v>0</v>
      </c>
      <c r="AB19" s="24">
        <v>0</v>
      </c>
      <c r="AC19" s="24">
        <v>0</v>
      </c>
      <c r="AD19" s="10">
        <f>D19-[1]總表!AE18</f>
        <v>2.219998836517334E-2</v>
      </c>
    </row>
    <row r="20" spans="1:38" s="10" customFormat="1" ht="19.399999999999999" customHeight="1">
      <c r="A20" s="112"/>
      <c r="B20" s="1" t="s">
        <v>32</v>
      </c>
      <c r="C20" s="24">
        <v>1344302027</v>
      </c>
      <c r="D20" s="24">
        <v>534931107.89999998</v>
      </c>
      <c r="E20" s="24">
        <v>1879233135</v>
      </c>
      <c r="F20" s="24">
        <v>526762439.19999999</v>
      </c>
      <c r="G20" s="24">
        <v>366284965.39999998</v>
      </c>
      <c r="H20" s="24">
        <v>893047404.60000002</v>
      </c>
      <c r="I20" s="24">
        <v>16001130.460000001</v>
      </c>
      <c r="J20" s="24">
        <v>36977882.020000003</v>
      </c>
      <c r="K20" s="24">
        <v>52979012.469999999</v>
      </c>
      <c r="L20" s="24">
        <v>0</v>
      </c>
      <c r="M20" s="24">
        <v>0</v>
      </c>
      <c r="N20" s="24">
        <v>0</v>
      </c>
      <c r="O20" s="24">
        <v>4429174</v>
      </c>
      <c r="P20" s="24">
        <v>4473405</v>
      </c>
      <c r="Q20" s="24">
        <v>8902579</v>
      </c>
      <c r="R20" s="24">
        <v>0</v>
      </c>
      <c r="S20" s="24">
        <v>0</v>
      </c>
      <c r="T20" s="24">
        <v>0</v>
      </c>
      <c r="U20" s="24">
        <v>797109283.29999995</v>
      </c>
      <c r="V20" s="24">
        <v>127194855.40000001</v>
      </c>
      <c r="W20" s="24">
        <v>924304138.70000005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10">
        <f>D20-[1]總表!AE19</f>
        <v>1.1218845844268799E-2</v>
      </c>
    </row>
    <row r="21" spans="1:38" ht="19.399999999999999" customHeight="1" thickBot="1">
      <c r="A21" s="11" t="s">
        <v>1</v>
      </c>
      <c r="B21" s="12"/>
      <c r="C21" s="25">
        <v>1630092411</v>
      </c>
      <c r="D21" s="25">
        <v>828179373.29999995</v>
      </c>
      <c r="E21" s="25">
        <v>2458271784</v>
      </c>
      <c r="F21" s="25">
        <v>535800600.19999999</v>
      </c>
      <c r="G21" s="25">
        <v>369185067.39999998</v>
      </c>
      <c r="H21" s="25">
        <v>904985667.60000002</v>
      </c>
      <c r="I21" s="25">
        <v>20787193.460000001</v>
      </c>
      <c r="J21" s="25">
        <v>37782983.020000003</v>
      </c>
      <c r="K21" s="25">
        <v>58570176.469999999</v>
      </c>
      <c r="L21" s="25">
        <v>0</v>
      </c>
      <c r="M21" s="25">
        <v>0</v>
      </c>
      <c r="N21" s="25">
        <v>0</v>
      </c>
      <c r="O21" s="25">
        <v>4429174</v>
      </c>
      <c r="P21" s="25">
        <v>4723651</v>
      </c>
      <c r="Q21" s="25">
        <v>9152825</v>
      </c>
      <c r="R21" s="25">
        <v>0</v>
      </c>
      <c r="S21" s="25">
        <v>0</v>
      </c>
      <c r="T21" s="25">
        <v>0</v>
      </c>
      <c r="U21" s="25">
        <v>917036252</v>
      </c>
      <c r="V21" s="25">
        <v>187114577.30000001</v>
      </c>
      <c r="W21" s="25">
        <v>1104150829</v>
      </c>
      <c r="X21" s="25">
        <v>151939358</v>
      </c>
      <c r="Y21" s="25">
        <v>229368691.59999999</v>
      </c>
      <c r="Z21" s="25">
        <v>381308049.60000002</v>
      </c>
      <c r="AA21" s="25">
        <v>99832.82</v>
      </c>
      <c r="AB21" s="25">
        <v>4403</v>
      </c>
      <c r="AC21" s="25">
        <v>104235.82</v>
      </c>
      <c r="AD21" s="10">
        <f>D21-[1]總表!AE20</f>
        <v>-2.2981166839599609E-2</v>
      </c>
      <c r="AE21" s="10"/>
      <c r="AF21" s="10"/>
      <c r="AG21" s="10"/>
      <c r="AH21" s="10"/>
      <c r="AI21" s="10"/>
      <c r="AJ21" s="10"/>
      <c r="AK21" s="10"/>
      <c r="AL21" s="10"/>
    </row>
    <row r="22" spans="1:38" s="10" customFormat="1" ht="19.399999999999999" customHeight="1">
      <c r="A22" s="110" t="s">
        <v>3</v>
      </c>
      <c r="B22" s="2" t="s">
        <v>6</v>
      </c>
      <c r="C22" s="24">
        <v>32732608.82</v>
      </c>
      <c r="D22" s="24">
        <v>809751</v>
      </c>
      <c r="E22" s="24">
        <v>33542359.82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32732608.82</v>
      </c>
      <c r="AB22" s="24">
        <v>809751</v>
      </c>
      <c r="AC22" s="24">
        <v>33542359.82</v>
      </c>
      <c r="AD22" s="10">
        <f>D22-[1]總表!AE21</f>
        <v>0</v>
      </c>
    </row>
    <row r="23" spans="1:38" s="10" customFormat="1" ht="19.399999999999999" customHeight="1">
      <c r="A23" s="111"/>
      <c r="B23" s="1" t="s">
        <v>2</v>
      </c>
      <c r="C23" s="24">
        <v>213797461.40000001</v>
      </c>
      <c r="D23" s="24">
        <v>0</v>
      </c>
      <c r="E23" s="24">
        <v>213797461.40000001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213797461.40000001</v>
      </c>
      <c r="AB23" s="24">
        <v>0</v>
      </c>
      <c r="AC23" s="24">
        <v>213797461.40000001</v>
      </c>
      <c r="AD23" s="10">
        <f>D23-[1]總表!AE22</f>
        <v>0</v>
      </c>
    </row>
    <row r="24" spans="1:38" s="10" customFormat="1" ht="19.399999999999999" customHeight="1">
      <c r="A24" s="112"/>
      <c r="B24" s="1" t="s">
        <v>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10">
        <f>D24-[1]總表!AE23</f>
        <v>0</v>
      </c>
    </row>
    <row r="25" spans="1:38" ht="19.399999999999999" customHeight="1" thickBot="1">
      <c r="A25" s="11" t="s">
        <v>1</v>
      </c>
      <c r="B25" s="12"/>
      <c r="C25" s="25">
        <v>246530070.19999999</v>
      </c>
      <c r="D25" s="25">
        <v>809751</v>
      </c>
      <c r="E25" s="25">
        <v>247339821.19999999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246530070.19999999</v>
      </c>
      <c r="AB25" s="25">
        <v>809751</v>
      </c>
      <c r="AC25" s="25">
        <v>247339821.19999999</v>
      </c>
      <c r="AD25" s="10">
        <f>D25-[1]總表!AE24</f>
        <v>0</v>
      </c>
      <c r="AE25" s="10"/>
      <c r="AF25" s="10"/>
      <c r="AG25" s="10"/>
      <c r="AH25" s="10"/>
      <c r="AI25" s="10"/>
      <c r="AJ25" s="10"/>
      <c r="AK25" s="10"/>
      <c r="AL25" s="10"/>
    </row>
    <row r="26" spans="1:38" s="10" customFormat="1" ht="19.399999999999999" customHeight="1">
      <c r="A26" s="110" t="s">
        <v>4</v>
      </c>
      <c r="B26" s="2" t="s">
        <v>6</v>
      </c>
      <c r="C26" s="24">
        <v>1150030</v>
      </c>
      <c r="D26" s="24">
        <v>94342825.900000006</v>
      </c>
      <c r="E26" s="24">
        <v>95492855.900000006</v>
      </c>
      <c r="F26" s="24">
        <v>1150030</v>
      </c>
      <c r="G26" s="24">
        <v>94342825.900000006</v>
      </c>
      <c r="H26" s="24">
        <v>95492855.900000006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10">
        <f>D26-[1]總表!AE25</f>
        <v>-3.7910342216491699E-3</v>
      </c>
    </row>
    <row r="27" spans="1:38" s="10" customFormat="1" ht="19.399999999999999" customHeight="1">
      <c r="A27" s="111"/>
      <c r="B27" s="1" t="s">
        <v>2</v>
      </c>
      <c r="C27" s="24">
        <v>0</v>
      </c>
      <c r="D27" s="24">
        <v>44943286.380000003</v>
      </c>
      <c r="E27" s="24">
        <v>44943286.380000003</v>
      </c>
      <c r="F27" s="24">
        <v>0</v>
      </c>
      <c r="G27" s="24">
        <v>38674286.380000003</v>
      </c>
      <c r="H27" s="24">
        <v>38674286.380000003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6269000</v>
      </c>
      <c r="W27" s="24">
        <v>6269000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10">
        <f>D27-[1]總表!AE26</f>
        <v>2.4271979928016663E-3</v>
      </c>
    </row>
    <row r="28" spans="1:38" s="10" customFormat="1" ht="19.399999999999999" customHeight="1">
      <c r="A28" s="112"/>
      <c r="B28" s="1" t="s">
        <v>7</v>
      </c>
      <c r="C28" s="24">
        <v>133824481.09999999</v>
      </c>
      <c r="D28" s="24">
        <v>298939356.30000001</v>
      </c>
      <c r="E28" s="24">
        <v>432763837.39999998</v>
      </c>
      <c r="F28" s="24">
        <v>126489460.5</v>
      </c>
      <c r="G28" s="24">
        <v>108860959.5</v>
      </c>
      <c r="H28" s="24">
        <v>235350420</v>
      </c>
      <c r="I28" s="24">
        <v>5446151</v>
      </c>
      <c r="J28" s="24">
        <v>189176941.59999999</v>
      </c>
      <c r="K28" s="24">
        <v>194623092.59999999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1888869.66</v>
      </c>
      <c r="V28" s="24">
        <v>901455.10179999995</v>
      </c>
      <c r="W28" s="24">
        <v>2790324.7620000001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10">
        <f>D28-[1]總表!AE27</f>
        <v>4.4241249561309814E-2</v>
      </c>
    </row>
    <row r="29" spans="1:38" ht="19.399999999999999" customHeight="1" thickBot="1">
      <c r="A29" s="11" t="s">
        <v>1</v>
      </c>
      <c r="B29" s="12"/>
      <c r="C29" s="25">
        <v>134974511.09999999</v>
      </c>
      <c r="D29" s="25">
        <v>438225468.5</v>
      </c>
      <c r="E29" s="25">
        <v>573199979.70000005</v>
      </c>
      <c r="F29" s="25">
        <v>127639490.5</v>
      </c>
      <c r="G29" s="25">
        <v>241878071.80000001</v>
      </c>
      <c r="H29" s="25">
        <v>369517562.30000001</v>
      </c>
      <c r="I29" s="25">
        <v>5446151</v>
      </c>
      <c r="J29" s="25">
        <v>189176941.59999999</v>
      </c>
      <c r="K29" s="25">
        <v>194623092.59999999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1888869.66</v>
      </c>
      <c r="V29" s="25">
        <v>7170455.102</v>
      </c>
      <c r="W29" s="25">
        <v>9059324.7620000001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10">
        <f>D29-[1]總表!AE28</f>
        <v>-3.7122607231140137E-2</v>
      </c>
      <c r="AE29" s="10"/>
      <c r="AF29" s="10"/>
      <c r="AG29" s="10"/>
      <c r="AH29" s="10"/>
      <c r="AI29" s="10"/>
      <c r="AJ29" s="10"/>
      <c r="AK29" s="10"/>
      <c r="AL29" s="10"/>
    </row>
    <row r="30" spans="1:38" s="10" customFormat="1" ht="19.399999999999999" customHeight="1">
      <c r="A30" s="110" t="s">
        <v>5</v>
      </c>
      <c r="B30" s="2" t="s">
        <v>6</v>
      </c>
      <c r="C30" s="24">
        <v>3652878.5090000001</v>
      </c>
      <c r="D30" s="24">
        <v>0</v>
      </c>
      <c r="E30" s="24">
        <v>3652878.5090000001</v>
      </c>
      <c r="F30" s="24">
        <v>3652878.5090000001</v>
      </c>
      <c r="G30" s="24">
        <v>0</v>
      </c>
      <c r="H30" s="24">
        <v>3652878.5090000001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10">
        <f>D30-[1]總表!AE29</f>
        <v>0</v>
      </c>
    </row>
    <row r="31" spans="1:38" s="10" customFormat="1" ht="19.399999999999999" customHeight="1">
      <c r="A31" s="111"/>
      <c r="B31" s="1" t="s">
        <v>2</v>
      </c>
      <c r="C31" s="24">
        <v>59957540</v>
      </c>
      <c r="D31" s="24">
        <v>121079877</v>
      </c>
      <c r="E31" s="24">
        <v>181037417</v>
      </c>
      <c r="F31" s="24">
        <v>322540</v>
      </c>
      <c r="G31" s="24">
        <v>0</v>
      </c>
      <c r="H31" s="24">
        <v>322540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59635000</v>
      </c>
      <c r="Y31" s="24">
        <v>121079877</v>
      </c>
      <c r="Z31" s="24">
        <v>180714877</v>
      </c>
      <c r="AA31" s="24">
        <v>0</v>
      </c>
      <c r="AB31" s="24">
        <v>0</v>
      </c>
      <c r="AC31" s="24">
        <v>0</v>
      </c>
      <c r="AD31" s="10">
        <f>D31-[1]總表!AE30</f>
        <v>0</v>
      </c>
    </row>
    <row r="32" spans="1:38" s="10" customFormat="1" ht="19.399999999999999" customHeight="1">
      <c r="A32" s="112"/>
      <c r="B32" s="1" t="s">
        <v>7</v>
      </c>
      <c r="C32" s="24">
        <v>148820897.59999999</v>
      </c>
      <c r="D32" s="24">
        <v>358916597.19999999</v>
      </c>
      <c r="E32" s="24">
        <v>507737494.89999998</v>
      </c>
      <c r="F32" s="24">
        <v>83195433.719999999</v>
      </c>
      <c r="G32" s="24">
        <v>220080452.19999999</v>
      </c>
      <c r="H32" s="24">
        <v>303275885.89999998</v>
      </c>
      <c r="I32" s="24">
        <v>62442354</v>
      </c>
      <c r="J32" s="24">
        <v>138836145</v>
      </c>
      <c r="K32" s="24">
        <v>201278499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3183109.9210000001</v>
      </c>
      <c r="V32" s="24">
        <v>0</v>
      </c>
      <c r="W32" s="24">
        <v>3183109.9210000001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10">
        <f>D32-[1]總表!AE31</f>
        <v>-2.6559829711914063E-2</v>
      </c>
    </row>
    <row r="33" spans="1:38" ht="19.399999999999999" customHeight="1" thickBot="1">
      <c r="A33" s="11" t="s">
        <v>1</v>
      </c>
      <c r="B33" s="12"/>
      <c r="C33" s="25">
        <v>212431316.19999999</v>
      </c>
      <c r="D33" s="25">
        <v>479996474.19999999</v>
      </c>
      <c r="E33" s="25">
        <v>692427790.39999998</v>
      </c>
      <c r="F33" s="25">
        <v>87170852.230000004</v>
      </c>
      <c r="G33" s="25">
        <v>220080452.19999999</v>
      </c>
      <c r="H33" s="25">
        <v>307251304.5</v>
      </c>
      <c r="I33" s="25">
        <v>62442354</v>
      </c>
      <c r="J33" s="25">
        <v>138836145</v>
      </c>
      <c r="K33" s="25">
        <v>201278499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3183109.9210000001</v>
      </c>
      <c r="V33" s="25">
        <v>0</v>
      </c>
      <c r="W33" s="25">
        <v>3183109.9210000001</v>
      </c>
      <c r="X33" s="25">
        <v>59635000</v>
      </c>
      <c r="Y33" s="25">
        <v>121079877</v>
      </c>
      <c r="Z33" s="25">
        <v>180714877</v>
      </c>
      <c r="AA33" s="25">
        <v>0</v>
      </c>
      <c r="AB33" s="25">
        <v>0</v>
      </c>
      <c r="AC33" s="25">
        <v>0</v>
      </c>
      <c r="AD33" s="10">
        <f>D33-[1]總表!AE32</f>
        <v>-2.6559829711914063E-2</v>
      </c>
      <c r="AE33" s="10"/>
      <c r="AF33" s="10"/>
      <c r="AG33" s="10"/>
      <c r="AH33" s="10"/>
      <c r="AI33" s="10"/>
      <c r="AJ33" s="10"/>
      <c r="AK33" s="10"/>
      <c r="AL33" s="10"/>
    </row>
    <row r="34" spans="1:38" s="10" customFormat="1" ht="19.399999999999999" customHeight="1">
      <c r="A34" s="110" t="s">
        <v>8</v>
      </c>
      <c r="B34" s="2" t="s">
        <v>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10">
        <f>D34-[1]總表!AE33</f>
        <v>0</v>
      </c>
    </row>
    <row r="35" spans="1:38" s="10" customFormat="1" ht="19.399999999999999" customHeight="1">
      <c r="A35" s="111"/>
      <c r="B35" s="1" t="s">
        <v>2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10">
        <f>D35-[1]總表!AE34</f>
        <v>0</v>
      </c>
    </row>
    <row r="36" spans="1:38" s="10" customFormat="1" ht="19.399999999999999" customHeight="1">
      <c r="A36" s="112"/>
      <c r="B36" s="1" t="s">
        <v>7</v>
      </c>
      <c r="C36" s="24">
        <v>103202288.8</v>
      </c>
      <c r="D36" s="24">
        <v>20718167.050000001</v>
      </c>
      <c r="E36" s="24">
        <v>123920455.90000001</v>
      </c>
      <c r="F36" s="24">
        <v>103202288.8</v>
      </c>
      <c r="G36" s="24">
        <v>20718167.050000001</v>
      </c>
      <c r="H36" s="24">
        <v>123920455.90000001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10">
        <f>D36-[1]總表!AE35</f>
        <v>0</v>
      </c>
    </row>
    <row r="37" spans="1:38" ht="19.399999999999999" customHeight="1" thickBot="1">
      <c r="A37" s="11" t="s">
        <v>1</v>
      </c>
      <c r="B37" s="12"/>
      <c r="C37" s="25">
        <v>103202288.8</v>
      </c>
      <c r="D37" s="25">
        <v>20718167.050000001</v>
      </c>
      <c r="E37" s="25">
        <v>123920455.90000001</v>
      </c>
      <c r="F37" s="25">
        <v>103202288.8</v>
      </c>
      <c r="G37" s="25">
        <v>20718167.050000001</v>
      </c>
      <c r="H37" s="25">
        <v>123920455.90000001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10">
        <f>D37-[1]總表!AE36</f>
        <v>0</v>
      </c>
      <c r="AE37" s="10"/>
      <c r="AF37" s="10"/>
      <c r="AG37" s="10"/>
      <c r="AH37" s="10"/>
      <c r="AI37" s="10"/>
      <c r="AJ37" s="10"/>
      <c r="AK37" s="10"/>
      <c r="AL37" s="10"/>
    </row>
    <row r="38" spans="1:38" s="10" customFormat="1" ht="19.399999999999999" customHeight="1">
      <c r="A38" s="110" t="s">
        <v>9</v>
      </c>
      <c r="B38" s="2" t="s">
        <v>6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10">
        <f>D38-[1]總表!AE37</f>
        <v>0</v>
      </c>
    </row>
    <row r="39" spans="1:38" s="10" customFormat="1" ht="19.399999999999999" customHeight="1">
      <c r="A39" s="111"/>
      <c r="B39" s="1" t="s">
        <v>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10">
        <f>D39-[1]總表!AE38</f>
        <v>0</v>
      </c>
    </row>
    <row r="40" spans="1:38" s="10" customFormat="1" ht="19.399999999999999" customHeight="1">
      <c r="A40" s="112"/>
      <c r="B40" s="1" t="s">
        <v>7</v>
      </c>
      <c r="C40" s="24">
        <v>10367372.83</v>
      </c>
      <c r="D40" s="24">
        <v>44955251.93</v>
      </c>
      <c r="E40" s="24">
        <v>55322624.759999998</v>
      </c>
      <c r="F40" s="24">
        <v>10367372.83</v>
      </c>
      <c r="G40" s="24">
        <v>44955251.93</v>
      </c>
      <c r="H40" s="24">
        <v>55322624.759999998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10">
        <f>D40-[1]總表!AE39</f>
        <v>7.579997181892395E-4</v>
      </c>
    </row>
    <row r="41" spans="1:38" ht="19.399999999999999" customHeight="1" thickBot="1">
      <c r="A41" s="11" t="s">
        <v>1</v>
      </c>
      <c r="B41" s="12"/>
      <c r="C41" s="25">
        <v>10367372.83</v>
      </c>
      <c r="D41" s="25">
        <v>44955251.93</v>
      </c>
      <c r="E41" s="25">
        <v>55322624.759999998</v>
      </c>
      <c r="F41" s="25">
        <v>10367372.83</v>
      </c>
      <c r="G41" s="25">
        <v>44955251.93</v>
      </c>
      <c r="H41" s="25">
        <v>55322624.759999998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10">
        <f>D41-[1]總表!AE40</f>
        <v>7.579997181892395E-4</v>
      </c>
      <c r="AE41" s="10"/>
      <c r="AF41" s="10"/>
      <c r="AG41" s="10"/>
      <c r="AH41" s="10"/>
      <c r="AI41" s="10"/>
      <c r="AJ41" s="10"/>
      <c r="AK41" s="10"/>
      <c r="AL41" s="10"/>
    </row>
    <row r="42" spans="1:38" s="10" customFormat="1" ht="19.399999999999999" customHeight="1">
      <c r="A42" s="110" t="s">
        <v>10</v>
      </c>
      <c r="B42" s="2" t="s">
        <v>6</v>
      </c>
      <c r="C42" s="24">
        <v>19630751.399999999</v>
      </c>
      <c r="D42" s="24">
        <v>34443991.420000002</v>
      </c>
      <c r="E42" s="24">
        <v>54074742.82</v>
      </c>
      <c r="F42" s="24">
        <v>0</v>
      </c>
      <c r="G42" s="24">
        <v>34443991.420000002</v>
      </c>
      <c r="H42" s="24">
        <v>34443991.420000002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19630751.399999999</v>
      </c>
      <c r="V42" s="24">
        <v>0</v>
      </c>
      <c r="W42" s="24">
        <v>19630751.399999999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10">
        <f>D42-[1]總表!AE41</f>
        <v>2.1091252565383911E-3</v>
      </c>
    </row>
    <row r="43" spans="1:38" s="10" customFormat="1" ht="19.399999999999999" customHeight="1">
      <c r="A43" s="111"/>
      <c r="B43" s="1" t="s">
        <v>2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10">
        <f>D43-[1]總表!AE42</f>
        <v>0</v>
      </c>
    </row>
    <row r="44" spans="1:38" s="10" customFormat="1" ht="19.399999999999999" customHeight="1">
      <c r="A44" s="112"/>
      <c r="B44" s="1" t="s">
        <v>7</v>
      </c>
      <c r="C44" s="24">
        <v>66047440.670000002</v>
      </c>
      <c r="D44" s="24">
        <v>11279149.869999999</v>
      </c>
      <c r="E44" s="24">
        <v>77326590.540000007</v>
      </c>
      <c r="F44" s="24">
        <v>66047440.670000002</v>
      </c>
      <c r="G44" s="24">
        <v>11279149.869999999</v>
      </c>
      <c r="H44" s="24">
        <v>77326590.540000007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10">
        <f>D44-[1]總表!AE43</f>
        <v>6.7999958992004395E-4</v>
      </c>
    </row>
    <row r="45" spans="1:38" ht="19.399999999999999" customHeight="1" thickBot="1">
      <c r="A45" s="11" t="s">
        <v>1</v>
      </c>
      <c r="B45" s="12"/>
      <c r="C45" s="25">
        <v>85678192.069999993</v>
      </c>
      <c r="D45" s="25">
        <v>45723141.289999999</v>
      </c>
      <c r="E45" s="25">
        <v>131401333.40000001</v>
      </c>
      <c r="F45" s="25">
        <v>66047440.670000002</v>
      </c>
      <c r="G45" s="25">
        <v>45723141.289999999</v>
      </c>
      <c r="H45" s="25">
        <v>111770582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19630751.399999999</v>
      </c>
      <c r="V45" s="25">
        <v>0</v>
      </c>
      <c r="W45" s="25">
        <v>19630751.399999999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10">
        <f>D45-[1]總表!AE44</f>
        <v>2.7891248464584351E-3</v>
      </c>
      <c r="AE45" s="10"/>
      <c r="AF45" s="10"/>
      <c r="AG45" s="10"/>
      <c r="AH45" s="10"/>
      <c r="AI45" s="10"/>
      <c r="AJ45" s="10"/>
      <c r="AK45" s="10"/>
      <c r="AL45" s="10"/>
    </row>
    <row r="46" spans="1:38" s="10" customFormat="1" ht="19.399999999999999" customHeight="1">
      <c r="A46" s="110" t="s">
        <v>11</v>
      </c>
      <c r="B46" s="2" t="s">
        <v>6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10">
        <f>D46-[1]總表!AE45</f>
        <v>0</v>
      </c>
    </row>
    <row r="47" spans="1:38" s="10" customFormat="1" ht="19.399999999999999" customHeight="1">
      <c r="A47" s="111"/>
      <c r="B47" s="1" t="s">
        <v>2</v>
      </c>
      <c r="C47" s="24">
        <v>68811494</v>
      </c>
      <c r="D47" s="24">
        <v>113620302</v>
      </c>
      <c r="E47" s="24">
        <v>182431796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68811494</v>
      </c>
      <c r="Y47" s="24">
        <v>113620302</v>
      </c>
      <c r="Z47" s="24">
        <v>182431796</v>
      </c>
      <c r="AA47" s="24">
        <v>0</v>
      </c>
      <c r="AB47" s="24">
        <v>0</v>
      </c>
      <c r="AC47" s="24">
        <v>0</v>
      </c>
      <c r="AD47" s="10">
        <f>D47-[1]總表!AE46</f>
        <v>0</v>
      </c>
    </row>
    <row r="48" spans="1:38" s="10" customFormat="1" ht="19.399999999999999" customHeight="1">
      <c r="A48" s="112"/>
      <c r="B48" s="1" t="s">
        <v>7</v>
      </c>
      <c r="C48" s="24">
        <v>31052929.23</v>
      </c>
      <c r="D48" s="24">
        <v>28606266</v>
      </c>
      <c r="E48" s="24">
        <v>59659195.229999997</v>
      </c>
      <c r="F48" s="24">
        <v>31052929.23</v>
      </c>
      <c r="G48" s="24">
        <v>28606266</v>
      </c>
      <c r="H48" s="24">
        <v>59659195.229999997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10">
        <f>D48-[1]總表!AE47</f>
        <v>0</v>
      </c>
    </row>
    <row r="49" spans="1:38" ht="19.399999999999999" customHeight="1" thickBot="1">
      <c r="A49" s="11" t="s">
        <v>1</v>
      </c>
      <c r="B49" s="12"/>
      <c r="C49" s="25">
        <v>99864423.230000004</v>
      </c>
      <c r="D49" s="25">
        <v>142226568</v>
      </c>
      <c r="E49" s="25">
        <v>242090991.19999999</v>
      </c>
      <c r="F49" s="25">
        <v>31052929.23</v>
      </c>
      <c r="G49" s="25">
        <v>28606266</v>
      </c>
      <c r="H49" s="25">
        <v>59659195.229999997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68811494</v>
      </c>
      <c r="Y49" s="25">
        <v>113620302</v>
      </c>
      <c r="Z49" s="25">
        <v>182431796</v>
      </c>
      <c r="AA49" s="25">
        <v>0</v>
      </c>
      <c r="AB49" s="25">
        <v>0</v>
      </c>
      <c r="AC49" s="25">
        <v>0</v>
      </c>
      <c r="AD49" s="10">
        <f>D49-[1]總表!AE48</f>
        <v>0</v>
      </c>
      <c r="AE49" s="10"/>
      <c r="AF49" s="10"/>
      <c r="AG49" s="10"/>
      <c r="AH49" s="10"/>
      <c r="AI49" s="10"/>
      <c r="AJ49" s="10"/>
      <c r="AK49" s="10"/>
      <c r="AL49" s="10"/>
    </row>
    <row r="50" spans="1:38" s="10" customFormat="1" ht="19.399999999999999" customHeight="1">
      <c r="A50" s="110" t="s">
        <v>37</v>
      </c>
      <c r="B50" s="2" t="s">
        <v>30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10">
        <f>D50-[1]總表!AE49</f>
        <v>0</v>
      </c>
    </row>
    <row r="51" spans="1:38" s="10" customFormat="1" ht="19.399999999999999" customHeight="1">
      <c r="A51" s="111"/>
      <c r="B51" s="1" t="s">
        <v>31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10">
        <f>D51-[1]總表!AE50</f>
        <v>0</v>
      </c>
    </row>
    <row r="52" spans="1:38" s="10" customFormat="1" ht="19.399999999999999" customHeight="1">
      <c r="A52" s="112"/>
      <c r="B52" s="1" t="s">
        <v>32</v>
      </c>
      <c r="C52" s="24">
        <v>4533188</v>
      </c>
      <c r="D52" s="24">
        <v>16875699</v>
      </c>
      <c r="E52" s="24">
        <v>21408887</v>
      </c>
      <c r="F52" s="24">
        <v>4533188</v>
      </c>
      <c r="G52" s="24">
        <v>16875699</v>
      </c>
      <c r="H52" s="24">
        <v>21408887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10">
        <f>D52-[1]總表!AE51</f>
        <v>0</v>
      </c>
    </row>
    <row r="53" spans="1:38" ht="19.399999999999999" customHeight="1" thickBot="1">
      <c r="A53" s="11" t="s">
        <v>33</v>
      </c>
      <c r="B53" s="12"/>
      <c r="C53" s="25">
        <v>4533188</v>
      </c>
      <c r="D53" s="25">
        <v>16875699</v>
      </c>
      <c r="E53" s="25">
        <v>21408887</v>
      </c>
      <c r="F53" s="25">
        <v>4533188</v>
      </c>
      <c r="G53" s="25">
        <v>16875699</v>
      </c>
      <c r="H53" s="25">
        <v>21408887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10">
        <f>D53-[1]總表!AE52</f>
        <v>0</v>
      </c>
      <c r="AE53" s="10"/>
      <c r="AF53" s="10"/>
      <c r="AG53" s="10"/>
      <c r="AH53" s="10"/>
      <c r="AI53" s="10"/>
      <c r="AJ53" s="10"/>
      <c r="AK53" s="10"/>
      <c r="AL53" s="10"/>
    </row>
    <row r="54" spans="1:38" s="10" customFormat="1" ht="19.399999999999999" customHeight="1">
      <c r="A54" s="110" t="s">
        <v>38</v>
      </c>
      <c r="B54" s="2" t="s">
        <v>30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10">
        <f>D54-[1]總表!AE53</f>
        <v>0</v>
      </c>
    </row>
    <row r="55" spans="1:38" s="10" customFormat="1" ht="19.399999999999999" customHeight="1">
      <c r="A55" s="111"/>
      <c r="B55" s="1" t="s">
        <v>31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10">
        <f>D55-[1]總表!AE54</f>
        <v>0</v>
      </c>
    </row>
    <row r="56" spans="1:38" s="10" customFormat="1" ht="19.399999999999999" customHeight="1">
      <c r="A56" s="112"/>
      <c r="B56" s="1" t="s">
        <v>32</v>
      </c>
      <c r="C56" s="24">
        <v>12096444</v>
      </c>
      <c r="D56" s="24">
        <v>1591306.358</v>
      </c>
      <c r="E56" s="24">
        <v>13687750.359999999</v>
      </c>
      <c r="F56" s="24">
        <v>12096444</v>
      </c>
      <c r="G56" s="24">
        <v>1591306.358</v>
      </c>
      <c r="H56" s="24">
        <v>13687750.359999999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10">
        <f>D56-[1]總表!AE55</f>
        <v>-1.4999997802078724E-4</v>
      </c>
    </row>
    <row r="57" spans="1:38" ht="19.399999999999999" customHeight="1" thickBot="1">
      <c r="A57" s="11" t="s">
        <v>33</v>
      </c>
      <c r="B57" s="12"/>
      <c r="C57" s="25">
        <v>12096444</v>
      </c>
      <c r="D57" s="25">
        <v>1591306.358</v>
      </c>
      <c r="E57" s="25">
        <v>13687750.359999999</v>
      </c>
      <c r="F57" s="25">
        <v>12096444</v>
      </c>
      <c r="G57" s="25">
        <v>1591306.358</v>
      </c>
      <c r="H57" s="25">
        <v>13687750.359999999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10">
        <f>D57-[1]總表!AE56</f>
        <v>-1.4999997802078724E-4</v>
      </c>
      <c r="AE57" s="10"/>
      <c r="AF57" s="10"/>
      <c r="AG57" s="10"/>
      <c r="AH57" s="10"/>
      <c r="AI57" s="10"/>
      <c r="AJ57" s="10"/>
      <c r="AK57" s="10"/>
      <c r="AL57" s="10"/>
    </row>
    <row r="58" spans="1:38" s="10" customFormat="1" ht="19.399999999999999" customHeight="1">
      <c r="A58" s="110" t="s">
        <v>39</v>
      </c>
      <c r="B58" s="2" t="s">
        <v>30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10">
        <f>D58-[1]總表!AE57</f>
        <v>0</v>
      </c>
    </row>
    <row r="59" spans="1:38" s="10" customFormat="1" ht="19.399999999999999" customHeight="1">
      <c r="A59" s="111"/>
      <c r="B59" s="1" t="s">
        <v>31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10">
        <f>D59-[1]總表!AE58</f>
        <v>0</v>
      </c>
    </row>
    <row r="60" spans="1:38" s="10" customFormat="1" ht="19.399999999999999" customHeight="1">
      <c r="A60" s="112"/>
      <c r="B60" s="1" t="s">
        <v>32</v>
      </c>
      <c r="C60" s="24">
        <v>15628137</v>
      </c>
      <c r="D60" s="24">
        <v>0</v>
      </c>
      <c r="E60" s="24">
        <v>15628137</v>
      </c>
      <c r="F60" s="24">
        <v>15628137</v>
      </c>
      <c r="G60" s="24">
        <v>0</v>
      </c>
      <c r="H60" s="24">
        <v>15628137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10">
        <f>D60-[1]總表!AE59</f>
        <v>0</v>
      </c>
    </row>
    <row r="61" spans="1:38" ht="19.399999999999999" customHeight="1" thickBot="1">
      <c r="A61" s="11" t="s">
        <v>33</v>
      </c>
      <c r="B61" s="12"/>
      <c r="C61" s="25">
        <v>15628137</v>
      </c>
      <c r="D61" s="25">
        <v>0</v>
      </c>
      <c r="E61" s="25">
        <v>15628137</v>
      </c>
      <c r="F61" s="25">
        <v>15628137</v>
      </c>
      <c r="G61" s="25">
        <v>0</v>
      </c>
      <c r="H61" s="25">
        <v>15628137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10">
        <f>D61-[1]總表!AE60</f>
        <v>0</v>
      </c>
      <c r="AE61" s="10"/>
      <c r="AF61" s="10"/>
      <c r="AG61" s="10"/>
      <c r="AH61" s="10"/>
      <c r="AI61" s="10"/>
      <c r="AJ61" s="10"/>
      <c r="AK61" s="10"/>
      <c r="AL61" s="10"/>
    </row>
    <row r="62" spans="1:38" s="10" customFormat="1" ht="19.399999999999999" customHeight="1">
      <c r="A62" s="110" t="s">
        <v>40</v>
      </c>
      <c r="B62" s="2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10">
        <f>D62-[1]總表!AE61</f>
        <v>0</v>
      </c>
    </row>
    <row r="63" spans="1:38" s="10" customFormat="1" ht="19.399999999999999" customHeight="1">
      <c r="A63" s="111"/>
      <c r="B63" s="1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10">
        <f>D63-[1]總表!AE62</f>
        <v>0</v>
      </c>
    </row>
    <row r="64" spans="1:38" s="10" customFormat="1" ht="19.399999999999999" customHeight="1">
      <c r="A64" s="112"/>
      <c r="B64" s="1" t="s">
        <v>32</v>
      </c>
      <c r="C64" s="24">
        <v>11628146.75</v>
      </c>
      <c r="D64" s="24">
        <v>1300822</v>
      </c>
      <c r="E64" s="24">
        <v>12928968.75</v>
      </c>
      <c r="F64" s="24">
        <v>11628146.75</v>
      </c>
      <c r="G64" s="24">
        <v>1300822</v>
      </c>
      <c r="H64" s="24">
        <v>12928968.75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10">
        <f>D64-[1]總表!AE63</f>
        <v>0</v>
      </c>
    </row>
    <row r="65" spans="1:38" ht="19.399999999999999" customHeight="1" thickBot="1">
      <c r="A65" s="11" t="s">
        <v>33</v>
      </c>
      <c r="B65" s="12"/>
      <c r="C65" s="25">
        <v>11628146.75</v>
      </c>
      <c r="D65" s="25">
        <v>1300822</v>
      </c>
      <c r="E65" s="25">
        <v>12928968.75</v>
      </c>
      <c r="F65" s="25">
        <v>11628146.75</v>
      </c>
      <c r="G65" s="25">
        <v>1300822</v>
      </c>
      <c r="H65" s="25">
        <v>12928968.75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10">
        <f>D65-[1]總表!AE64</f>
        <v>0</v>
      </c>
      <c r="AE65" s="10"/>
      <c r="AF65" s="10"/>
      <c r="AG65" s="10"/>
      <c r="AH65" s="10"/>
      <c r="AI65" s="10"/>
      <c r="AJ65" s="10"/>
      <c r="AK65" s="10"/>
      <c r="AL65" s="10"/>
    </row>
    <row r="66" spans="1:38" s="10" customFormat="1" ht="19.399999999999999" customHeight="1">
      <c r="A66" s="110" t="s">
        <v>41</v>
      </c>
      <c r="B66" s="2" t="s">
        <v>30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10">
        <f>D66-[1]總表!AE65</f>
        <v>0</v>
      </c>
    </row>
    <row r="67" spans="1:38" s="10" customFormat="1" ht="19.399999999999999" customHeight="1">
      <c r="A67" s="111"/>
      <c r="B67" s="1" t="s">
        <v>31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10">
        <f>D67-[1]總表!AE66</f>
        <v>0</v>
      </c>
    </row>
    <row r="68" spans="1:38" s="10" customFormat="1" ht="19.399999999999999" customHeight="1">
      <c r="A68" s="112"/>
      <c r="B68" s="1" t="s">
        <v>32</v>
      </c>
      <c r="C68" s="24">
        <v>16586345</v>
      </c>
      <c r="D68" s="24">
        <v>14184132</v>
      </c>
      <c r="E68" s="24">
        <v>30770477</v>
      </c>
      <c r="F68" s="24">
        <v>16586345</v>
      </c>
      <c r="G68" s="24">
        <v>14184132</v>
      </c>
      <c r="H68" s="24">
        <v>30770477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10">
        <f>D68-[1]總表!AE67</f>
        <v>0</v>
      </c>
    </row>
    <row r="69" spans="1:38" ht="19.399999999999999" customHeight="1" thickBot="1">
      <c r="A69" s="11" t="s">
        <v>33</v>
      </c>
      <c r="B69" s="12"/>
      <c r="C69" s="25">
        <v>16586345</v>
      </c>
      <c r="D69" s="25">
        <v>14184132</v>
      </c>
      <c r="E69" s="25">
        <v>30770477</v>
      </c>
      <c r="F69" s="25">
        <v>16586345</v>
      </c>
      <c r="G69" s="25">
        <v>14184132</v>
      </c>
      <c r="H69" s="25">
        <v>30770477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10">
        <f>D69-[1]總表!AE68</f>
        <v>0</v>
      </c>
      <c r="AE69" s="10"/>
      <c r="AF69" s="10"/>
      <c r="AG69" s="10"/>
      <c r="AH69" s="10"/>
      <c r="AI69" s="10"/>
      <c r="AJ69" s="10"/>
      <c r="AK69" s="10"/>
      <c r="AL69" s="10"/>
    </row>
    <row r="70" spans="1:38" s="10" customFormat="1" ht="19.399999999999999" customHeight="1">
      <c r="A70" s="110" t="s">
        <v>42</v>
      </c>
      <c r="B70" s="2" t="s">
        <v>30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10">
        <f>D70-[1]總表!AE69</f>
        <v>0</v>
      </c>
    </row>
    <row r="71" spans="1:38" s="10" customFormat="1" ht="19.399999999999999" customHeight="1">
      <c r="A71" s="111"/>
      <c r="B71" s="1" t="s">
        <v>31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10">
        <f>D71-[1]總表!AE70</f>
        <v>0</v>
      </c>
    </row>
    <row r="72" spans="1:38" s="10" customFormat="1" ht="19.399999999999999" customHeight="1">
      <c r="A72" s="112"/>
      <c r="B72" s="1" t="s">
        <v>32</v>
      </c>
      <c r="C72" s="24">
        <v>3702626</v>
      </c>
      <c r="D72" s="24">
        <v>6298017</v>
      </c>
      <c r="E72" s="24">
        <v>10000643</v>
      </c>
      <c r="F72" s="24">
        <v>3702626</v>
      </c>
      <c r="G72" s="24">
        <v>6298017</v>
      </c>
      <c r="H72" s="24">
        <v>10000643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10">
        <f>D72-[1]總表!AE71</f>
        <v>0</v>
      </c>
    </row>
    <row r="73" spans="1:38" ht="19.399999999999999" customHeight="1" thickBot="1">
      <c r="A73" s="11" t="s">
        <v>33</v>
      </c>
      <c r="B73" s="12"/>
      <c r="C73" s="25">
        <v>3702626</v>
      </c>
      <c r="D73" s="25">
        <v>6298017</v>
      </c>
      <c r="E73" s="25">
        <v>10000643</v>
      </c>
      <c r="F73" s="25">
        <v>3702626</v>
      </c>
      <c r="G73" s="25">
        <v>6298017</v>
      </c>
      <c r="H73" s="25">
        <v>10000643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10">
        <f>D73-[1]總表!AE72</f>
        <v>0</v>
      </c>
      <c r="AE73" s="10"/>
      <c r="AF73" s="10"/>
      <c r="AG73" s="10"/>
      <c r="AH73" s="10"/>
      <c r="AI73" s="10"/>
      <c r="AJ73" s="10"/>
      <c r="AK73" s="10"/>
      <c r="AL73" s="10"/>
    </row>
    <row r="74" spans="1:38" s="10" customFormat="1" ht="19.399999999999999" customHeight="1">
      <c r="A74" s="110" t="s">
        <v>43</v>
      </c>
      <c r="B74" s="2" t="s">
        <v>30</v>
      </c>
      <c r="C74" s="24">
        <v>2151458072</v>
      </c>
      <c r="D74" s="24">
        <v>1991824149</v>
      </c>
      <c r="E74" s="24">
        <v>4143282221</v>
      </c>
      <c r="F74" s="24">
        <v>1904116919</v>
      </c>
      <c r="G74" s="24">
        <v>1871587087</v>
      </c>
      <c r="H74" s="24">
        <v>3775704006</v>
      </c>
      <c r="I74" s="24">
        <v>54001613.310000002</v>
      </c>
      <c r="J74" s="24">
        <v>85017402.75</v>
      </c>
      <c r="K74" s="24">
        <v>139019016.09999999</v>
      </c>
      <c r="L74" s="24">
        <v>24249013.25</v>
      </c>
      <c r="M74" s="24">
        <v>20344599.920000002</v>
      </c>
      <c r="N74" s="24">
        <v>44593613.170000002</v>
      </c>
      <c r="O74" s="24">
        <v>127081</v>
      </c>
      <c r="P74" s="24">
        <v>33953</v>
      </c>
      <c r="Q74" s="24">
        <v>161034</v>
      </c>
      <c r="R74" s="24">
        <v>810535</v>
      </c>
      <c r="S74" s="24">
        <v>14336</v>
      </c>
      <c r="T74" s="24">
        <v>824871</v>
      </c>
      <c r="U74" s="24">
        <v>163086824</v>
      </c>
      <c r="V74" s="24">
        <v>10656574</v>
      </c>
      <c r="W74" s="24">
        <v>173743398</v>
      </c>
      <c r="X74" s="24">
        <v>0</v>
      </c>
      <c r="Y74" s="24">
        <v>0</v>
      </c>
      <c r="Z74" s="24">
        <v>0</v>
      </c>
      <c r="AA74" s="24">
        <v>5066086.66</v>
      </c>
      <c r="AB74" s="24">
        <v>4170195.9</v>
      </c>
      <c r="AC74" s="24">
        <v>9236282.5600000005</v>
      </c>
      <c r="AD74" s="10">
        <f>D74-[1]總表!AE73</f>
        <v>0.2632598876953125</v>
      </c>
    </row>
    <row r="75" spans="1:38" s="10" customFormat="1" ht="19.399999999999999" customHeight="1">
      <c r="A75" s="111"/>
      <c r="B75" s="1" t="s">
        <v>31</v>
      </c>
      <c r="C75" s="24">
        <v>1529205005</v>
      </c>
      <c r="D75" s="24">
        <v>813415421.10000002</v>
      </c>
      <c r="E75" s="24">
        <v>2342620426</v>
      </c>
      <c r="F75" s="24">
        <v>304272598.89999998</v>
      </c>
      <c r="G75" s="24">
        <v>285687329.69999999</v>
      </c>
      <c r="H75" s="24">
        <v>589959928.70000005</v>
      </c>
      <c r="I75" s="24">
        <v>37507449.189999998</v>
      </c>
      <c r="J75" s="24">
        <v>51253891.390000001</v>
      </c>
      <c r="K75" s="24">
        <v>88761340.579999998</v>
      </c>
      <c r="L75" s="24">
        <v>201192</v>
      </c>
      <c r="M75" s="24">
        <v>201192</v>
      </c>
      <c r="N75" s="24">
        <v>402384</v>
      </c>
      <c r="O75" s="24">
        <v>0</v>
      </c>
      <c r="P75" s="24">
        <v>0</v>
      </c>
      <c r="Q75" s="24">
        <v>0</v>
      </c>
      <c r="R75" s="24">
        <v>907388</v>
      </c>
      <c r="S75" s="24">
        <v>0</v>
      </c>
      <c r="T75" s="24">
        <v>907388</v>
      </c>
      <c r="U75" s="24">
        <v>920839356</v>
      </c>
      <c r="V75" s="24">
        <v>476203210</v>
      </c>
      <c r="W75" s="24">
        <v>1397042566</v>
      </c>
      <c r="X75" s="24">
        <v>265434674</v>
      </c>
      <c r="Y75" s="24">
        <v>0</v>
      </c>
      <c r="Z75" s="24">
        <v>265434674</v>
      </c>
      <c r="AA75" s="24">
        <v>42347</v>
      </c>
      <c r="AB75" s="24">
        <v>69798</v>
      </c>
      <c r="AC75" s="24">
        <v>112145</v>
      </c>
      <c r="AD75" s="10">
        <f>D75-[1]總表!AE74</f>
        <v>-2.5999903678894043E-2</v>
      </c>
    </row>
    <row r="76" spans="1:38" s="10" customFormat="1" ht="19.399999999999999" customHeight="1">
      <c r="A76" s="112"/>
      <c r="B76" s="1" t="s">
        <v>32</v>
      </c>
      <c r="C76" s="24">
        <v>11875709493</v>
      </c>
      <c r="D76" s="24">
        <v>2499030484</v>
      </c>
      <c r="E76" s="24">
        <v>14374739977</v>
      </c>
      <c r="F76" s="24">
        <v>6484104416</v>
      </c>
      <c r="G76" s="24">
        <v>1483559620</v>
      </c>
      <c r="H76" s="24">
        <v>7967664036</v>
      </c>
      <c r="I76" s="24">
        <v>974186303.5</v>
      </c>
      <c r="J76" s="24">
        <v>321268601.19999999</v>
      </c>
      <c r="K76" s="24">
        <v>1295454905</v>
      </c>
      <c r="L76" s="24">
        <v>1323027</v>
      </c>
      <c r="M76" s="24">
        <v>716780</v>
      </c>
      <c r="N76" s="24">
        <v>2039807</v>
      </c>
      <c r="O76" s="24">
        <v>0</v>
      </c>
      <c r="P76" s="24">
        <v>0</v>
      </c>
      <c r="Q76" s="24">
        <v>0</v>
      </c>
      <c r="R76" s="24">
        <v>3863488</v>
      </c>
      <c r="S76" s="24">
        <v>1360824</v>
      </c>
      <c r="T76" s="24">
        <v>5224312</v>
      </c>
      <c r="U76" s="24">
        <v>4412232259</v>
      </c>
      <c r="V76" s="24">
        <v>692124659</v>
      </c>
      <c r="W76" s="24">
        <v>5104356918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10">
        <f>D76-[1]總表!AE75</f>
        <v>6.4680099487304688E-2</v>
      </c>
    </row>
    <row r="77" spans="1:38" ht="19.399999999999999" customHeight="1" thickBot="1">
      <c r="A77" s="11" t="s">
        <v>33</v>
      </c>
      <c r="B77" s="12"/>
      <c r="C77" s="25">
        <v>15556372571</v>
      </c>
      <c r="D77" s="25">
        <v>5304270054</v>
      </c>
      <c r="E77" s="25">
        <v>20860642625</v>
      </c>
      <c r="F77" s="25">
        <v>8692493934</v>
      </c>
      <c r="G77" s="25">
        <v>3640834037</v>
      </c>
      <c r="H77" s="25">
        <v>12333327971</v>
      </c>
      <c r="I77" s="25">
        <v>1065695366</v>
      </c>
      <c r="J77" s="25">
        <v>457539895.30000001</v>
      </c>
      <c r="K77" s="25">
        <v>1523235261</v>
      </c>
      <c r="L77" s="25">
        <v>25773232.25</v>
      </c>
      <c r="M77" s="25">
        <v>21262571.920000002</v>
      </c>
      <c r="N77" s="25">
        <v>47035804.170000002</v>
      </c>
      <c r="O77" s="25">
        <v>127081</v>
      </c>
      <c r="P77" s="25">
        <v>33953</v>
      </c>
      <c r="Q77" s="25">
        <v>161034</v>
      </c>
      <c r="R77" s="25">
        <v>5581411</v>
      </c>
      <c r="S77" s="25">
        <v>1375160</v>
      </c>
      <c r="T77" s="25">
        <v>6956571</v>
      </c>
      <c r="U77" s="25">
        <v>5496158439</v>
      </c>
      <c r="V77" s="25">
        <v>1178984443</v>
      </c>
      <c r="W77" s="25">
        <v>6675142882</v>
      </c>
      <c r="X77" s="25">
        <v>265434674</v>
      </c>
      <c r="Y77" s="25">
        <v>0</v>
      </c>
      <c r="Z77" s="25">
        <v>265434674</v>
      </c>
      <c r="AA77" s="25">
        <v>5108433.66</v>
      </c>
      <c r="AB77" s="25">
        <v>4239993.9000000004</v>
      </c>
      <c r="AC77" s="25">
        <v>9348427.5600000005</v>
      </c>
      <c r="AD77" s="10">
        <f>D77-[1]總表!AE76</f>
        <v>0.20194053649902344</v>
      </c>
      <c r="AE77" s="10"/>
      <c r="AF77" s="10"/>
      <c r="AG77" s="10"/>
      <c r="AH77" s="10"/>
      <c r="AI77" s="10"/>
      <c r="AJ77" s="10"/>
      <c r="AK77" s="10"/>
      <c r="AL77" s="10"/>
    </row>
    <row r="78" spans="1:38" s="10" customFormat="1" ht="19.399999999999999" customHeight="1">
      <c r="A78" s="110" t="s">
        <v>44</v>
      </c>
      <c r="B78" s="2" t="s">
        <v>30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10">
        <f>D78-[1]總表!AE77</f>
        <v>0</v>
      </c>
    </row>
    <row r="79" spans="1:38" s="10" customFormat="1" ht="19.399999999999999" customHeight="1">
      <c r="A79" s="111"/>
      <c r="B79" s="1" t="s">
        <v>31</v>
      </c>
      <c r="C79" s="24">
        <v>155599239.09999999</v>
      </c>
      <c r="D79" s="24">
        <v>95521769.219999999</v>
      </c>
      <c r="E79" s="24">
        <v>251121008.30000001</v>
      </c>
      <c r="F79" s="24">
        <v>155599239.09999999</v>
      </c>
      <c r="G79" s="24">
        <v>95521769.219999999</v>
      </c>
      <c r="H79" s="24">
        <v>251121008.30000001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10">
        <f>D79-[1]總表!AE78</f>
        <v>0</v>
      </c>
    </row>
    <row r="80" spans="1:38" s="10" customFormat="1" ht="19.399999999999999" customHeight="1">
      <c r="A80" s="112"/>
      <c r="B80" s="1" t="s">
        <v>32</v>
      </c>
      <c r="C80" s="24">
        <v>1212879458</v>
      </c>
      <c r="D80" s="24">
        <v>1465322420</v>
      </c>
      <c r="E80" s="24">
        <v>2678201878</v>
      </c>
      <c r="F80" s="24">
        <v>1212879458</v>
      </c>
      <c r="G80" s="24">
        <v>1465322420</v>
      </c>
      <c r="H80" s="24">
        <v>2678201878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10">
        <f>D80-[1]總表!AE79</f>
        <v>-0.3600001335144043</v>
      </c>
    </row>
    <row r="81" spans="1:38" ht="19.399999999999999" customHeight="1" thickBot="1">
      <c r="A81" s="11" t="s">
        <v>33</v>
      </c>
      <c r="B81" s="12"/>
      <c r="C81" s="25">
        <v>1368478697</v>
      </c>
      <c r="D81" s="25">
        <v>1560844190</v>
      </c>
      <c r="E81" s="25">
        <v>2929322887</v>
      </c>
      <c r="F81" s="25">
        <v>1368478697</v>
      </c>
      <c r="G81" s="25">
        <v>1560844190</v>
      </c>
      <c r="H81" s="25">
        <v>2929322887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10">
        <f>D81-[1]總表!AE80</f>
        <v>0.41999983787536621</v>
      </c>
      <c r="AE81" s="10"/>
      <c r="AF81" s="10"/>
      <c r="AG81" s="10"/>
      <c r="AH81" s="10"/>
      <c r="AI81" s="10"/>
      <c r="AJ81" s="10"/>
      <c r="AK81" s="10"/>
      <c r="AL81" s="10"/>
    </row>
    <row r="82" spans="1:38" s="10" customFormat="1" ht="19.399999999999999" customHeight="1">
      <c r="A82" s="110" t="s">
        <v>45</v>
      </c>
      <c r="B82" s="2" t="s">
        <v>30</v>
      </c>
      <c r="C82" s="24">
        <v>944473936.5</v>
      </c>
      <c r="D82" s="24">
        <v>390663519.30000001</v>
      </c>
      <c r="E82" s="24">
        <v>1335137456</v>
      </c>
      <c r="F82" s="24">
        <v>944473936.5</v>
      </c>
      <c r="G82" s="24">
        <v>390577486.30000001</v>
      </c>
      <c r="H82" s="24">
        <v>1335051423</v>
      </c>
      <c r="I82" s="24">
        <v>0</v>
      </c>
      <c r="J82" s="24">
        <v>86033</v>
      </c>
      <c r="K82" s="24">
        <v>86033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10">
        <f>D82-[1]總表!AE81</f>
        <v>-2.7199983596801758E-2</v>
      </c>
    </row>
    <row r="83" spans="1:38" s="10" customFormat="1" ht="19.399999999999999" customHeight="1">
      <c r="A83" s="111"/>
      <c r="B83" s="1" t="s">
        <v>31</v>
      </c>
      <c r="C83" s="24">
        <v>169004376</v>
      </c>
      <c r="D83" s="24">
        <v>56195567.130000003</v>
      </c>
      <c r="E83" s="24">
        <v>225199943.19999999</v>
      </c>
      <c r="F83" s="24">
        <v>168715873</v>
      </c>
      <c r="G83" s="24">
        <v>53471330.130000003</v>
      </c>
      <c r="H83" s="24">
        <v>222187203.19999999</v>
      </c>
      <c r="I83" s="24">
        <v>288503</v>
      </c>
      <c r="J83" s="24">
        <v>2724237</v>
      </c>
      <c r="K83" s="24">
        <v>3012740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10">
        <f>D83-[1]總表!AE82</f>
        <v>0</v>
      </c>
    </row>
    <row r="84" spans="1:38" s="10" customFormat="1" ht="19.399999999999999" customHeight="1">
      <c r="A84" s="112"/>
      <c r="B84" s="1" t="s">
        <v>32</v>
      </c>
      <c r="C84" s="24">
        <v>1011321147</v>
      </c>
      <c r="D84" s="24">
        <v>884364496</v>
      </c>
      <c r="E84" s="24">
        <v>1895685643</v>
      </c>
      <c r="F84" s="24">
        <v>981661238.79999995</v>
      </c>
      <c r="G84" s="24">
        <v>844041221.79999995</v>
      </c>
      <c r="H84" s="24">
        <v>1825702461</v>
      </c>
      <c r="I84" s="24">
        <v>0</v>
      </c>
      <c r="J84" s="24">
        <v>40323274.170000002</v>
      </c>
      <c r="K84" s="24">
        <v>40323274.170000002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29659908</v>
      </c>
      <c r="S84" s="24">
        <v>0</v>
      </c>
      <c r="T84" s="24">
        <v>29659908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10">
        <f>D84-[1]總表!AE83</f>
        <v>2.6000022888183594E-2</v>
      </c>
    </row>
    <row r="85" spans="1:38" ht="19.399999999999999" customHeight="1" thickBot="1">
      <c r="A85" s="11" t="s">
        <v>33</v>
      </c>
      <c r="B85" s="12"/>
      <c r="C85" s="25">
        <v>2124799459</v>
      </c>
      <c r="D85" s="25">
        <v>1331223582</v>
      </c>
      <c r="E85" s="25">
        <v>3456023042</v>
      </c>
      <c r="F85" s="25">
        <v>2094851048</v>
      </c>
      <c r="G85" s="25">
        <v>1288090038</v>
      </c>
      <c r="H85" s="25">
        <v>3382941087</v>
      </c>
      <c r="I85" s="25">
        <v>288503</v>
      </c>
      <c r="J85" s="25">
        <v>43133544.170000002</v>
      </c>
      <c r="K85" s="25">
        <v>43422047.170000002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29659908</v>
      </c>
      <c r="S85" s="25">
        <v>0</v>
      </c>
      <c r="T85" s="25">
        <v>29659908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10">
        <f>D85-[1]總表!AE84</f>
        <v>-0.43120002746582031</v>
      </c>
      <c r="AE85" s="10"/>
      <c r="AF85" s="10"/>
      <c r="AG85" s="10"/>
      <c r="AH85" s="10"/>
      <c r="AI85" s="10"/>
      <c r="AJ85" s="10"/>
      <c r="AK85" s="10"/>
      <c r="AL85" s="10"/>
    </row>
    <row r="86" spans="1:38" s="10" customFormat="1" ht="19.399999999999999" customHeight="1">
      <c r="A86" s="110" t="s">
        <v>46</v>
      </c>
      <c r="B86" s="2" t="s">
        <v>30</v>
      </c>
      <c r="C86" s="24">
        <v>29165781</v>
      </c>
      <c r="D86" s="24">
        <v>2036726</v>
      </c>
      <c r="E86" s="24">
        <v>31202507</v>
      </c>
      <c r="F86" s="24">
        <v>29165781</v>
      </c>
      <c r="G86" s="24">
        <v>2036726</v>
      </c>
      <c r="H86" s="24">
        <v>31202507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10">
        <f>D86-[1]總表!AE85</f>
        <v>0</v>
      </c>
    </row>
    <row r="87" spans="1:38" s="10" customFormat="1" ht="19.399999999999999" customHeight="1">
      <c r="A87" s="111"/>
      <c r="B87" s="1" t="s">
        <v>31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10">
        <f>D87-[1]總表!AE86</f>
        <v>0</v>
      </c>
    </row>
    <row r="88" spans="1:38" s="10" customFormat="1" ht="19.399999999999999" customHeight="1">
      <c r="A88" s="112"/>
      <c r="B88" s="1" t="s">
        <v>32</v>
      </c>
      <c r="C88" s="24">
        <v>158114526</v>
      </c>
      <c r="D88" s="24">
        <v>23246778</v>
      </c>
      <c r="E88" s="24">
        <v>181361304</v>
      </c>
      <c r="F88" s="24">
        <v>158114526</v>
      </c>
      <c r="G88" s="24">
        <v>23246778</v>
      </c>
      <c r="H88" s="24">
        <v>181361304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10">
        <f>D88-[1]總表!AE87</f>
        <v>0</v>
      </c>
    </row>
    <row r="89" spans="1:38" ht="19.399999999999999" customHeight="1" thickBot="1">
      <c r="A89" s="11" t="s">
        <v>33</v>
      </c>
      <c r="B89" s="12"/>
      <c r="C89" s="25">
        <v>187280307</v>
      </c>
      <c r="D89" s="25">
        <v>25283504</v>
      </c>
      <c r="E89" s="25">
        <v>212563811</v>
      </c>
      <c r="F89" s="25">
        <v>187280307</v>
      </c>
      <c r="G89" s="25">
        <v>25283504</v>
      </c>
      <c r="H89" s="25">
        <v>212563811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10">
        <f>D89-[1]總表!AE88</f>
        <v>0</v>
      </c>
      <c r="AE89" s="10"/>
      <c r="AF89" s="10"/>
      <c r="AG89" s="10"/>
      <c r="AH89" s="10"/>
      <c r="AI89" s="10"/>
      <c r="AJ89" s="10"/>
      <c r="AK89" s="10"/>
      <c r="AL89" s="10"/>
    </row>
    <row r="90" spans="1:38" s="10" customFormat="1" ht="19.399999999999999" customHeight="1">
      <c r="A90" s="110" t="s">
        <v>47</v>
      </c>
      <c r="B90" s="2" t="s">
        <v>30</v>
      </c>
      <c r="C90" s="24">
        <v>12040408.289999999</v>
      </c>
      <c r="D90" s="24">
        <v>27499690.949999999</v>
      </c>
      <c r="E90" s="24">
        <v>39540099.240000002</v>
      </c>
      <c r="F90" s="24">
        <v>11932988.289999999</v>
      </c>
      <c r="G90" s="24">
        <v>27499690.949999999</v>
      </c>
      <c r="H90" s="24">
        <v>39432679.240000002</v>
      </c>
      <c r="I90" s="24">
        <v>105076</v>
      </c>
      <c r="J90" s="24">
        <v>0</v>
      </c>
      <c r="K90" s="24">
        <v>105076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2344</v>
      </c>
      <c r="S90" s="24">
        <v>0</v>
      </c>
      <c r="T90" s="24">
        <v>2344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10">
        <f>D90-[1]總表!AE89</f>
        <v>0</v>
      </c>
    </row>
    <row r="91" spans="1:38" s="10" customFormat="1" ht="19.399999999999999" customHeight="1">
      <c r="A91" s="111"/>
      <c r="B91" s="1" t="s">
        <v>31</v>
      </c>
      <c r="C91" s="24">
        <v>11155793</v>
      </c>
      <c r="D91" s="24">
        <v>0</v>
      </c>
      <c r="E91" s="24">
        <v>11155793</v>
      </c>
      <c r="F91" s="24">
        <v>11155793</v>
      </c>
      <c r="G91" s="24">
        <v>0</v>
      </c>
      <c r="H91" s="24">
        <v>11155793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10">
        <f>D91-[1]總表!AE90</f>
        <v>0</v>
      </c>
    </row>
    <row r="92" spans="1:38" s="10" customFormat="1" ht="19.399999999999999" customHeight="1">
      <c r="A92" s="112"/>
      <c r="B92" s="1" t="s">
        <v>32</v>
      </c>
      <c r="C92" s="24">
        <v>109511648.7</v>
      </c>
      <c r="D92" s="24">
        <v>45947110.259999998</v>
      </c>
      <c r="E92" s="24">
        <v>155458758.90000001</v>
      </c>
      <c r="F92" s="24">
        <v>103829035.7</v>
      </c>
      <c r="G92" s="24">
        <v>44036363.890000001</v>
      </c>
      <c r="H92" s="24">
        <v>147865399.59999999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5682613</v>
      </c>
      <c r="S92" s="24">
        <v>1910746.368</v>
      </c>
      <c r="T92" s="24">
        <v>7593359.3679999998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10">
        <f>D92-[1]總表!AE91</f>
        <v>3.5680010914802551E-3</v>
      </c>
    </row>
    <row r="93" spans="1:38" ht="19.399999999999999" customHeight="1" thickBot="1">
      <c r="A93" s="11" t="s">
        <v>33</v>
      </c>
      <c r="B93" s="12"/>
      <c r="C93" s="25">
        <v>132707850</v>
      </c>
      <c r="D93" s="25">
        <v>73446801.209999993</v>
      </c>
      <c r="E93" s="25">
        <v>206154651.19999999</v>
      </c>
      <c r="F93" s="25">
        <v>126917817</v>
      </c>
      <c r="G93" s="25">
        <v>71536054.840000004</v>
      </c>
      <c r="H93" s="25">
        <v>198453871.80000001</v>
      </c>
      <c r="I93" s="25">
        <v>105076</v>
      </c>
      <c r="J93" s="25">
        <v>0</v>
      </c>
      <c r="K93" s="25">
        <v>105076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5684957</v>
      </c>
      <c r="S93" s="25">
        <v>1910746.368</v>
      </c>
      <c r="T93" s="25">
        <v>7595703.3679999998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10">
        <f>D93-[1]總表!AE92</f>
        <v>3.5679936408996582E-3</v>
      </c>
      <c r="AE93" s="10"/>
      <c r="AF93" s="10"/>
      <c r="AG93" s="10"/>
      <c r="AH93" s="10"/>
      <c r="AI93" s="10"/>
      <c r="AJ93" s="10"/>
      <c r="AK93" s="10"/>
      <c r="AL93" s="10"/>
    </row>
    <row r="94" spans="1:38" s="10" customFormat="1" ht="19.399999999999999" customHeight="1">
      <c r="A94" s="125" t="s">
        <v>300</v>
      </c>
      <c r="B94" s="2" t="s">
        <v>30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10">
        <f>D94-[1]總表!AE93</f>
        <v>0</v>
      </c>
    </row>
    <row r="95" spans="1:38" s="10" customFormat="1" ht="19.399999999999999" customHeight="1">
      <c r="A95" s="126"/>
      <c r="B95" s="1" t="s">
        <v>31</v>
      </c>
      <c r="C95" s="24">
        <v>0</v>
      </c>
      <c r="D95" s="24">
        <v>31345000</v>
      </c>
      <c r="E95" s="24">
        <v>31345000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31345000</v>
      </c>
      <c r="W95" s="24">
        <v>31345000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10">
        <f>D95-[1]總表!AE94</f>
        <v>0</v>
      </c>
    </row>
    <row r="96" spans="1:38" s="10" customFormat="1" ht="19.399999999999999" customHeight="1">
      <c r="A96" s="127"/>
      <c r="B96" s="1" t="s">
        <v>32</v>
      </c>
      <c r="C96" s="24">
        <v>18886969.629999999</v>
      </c>
      <c r="D96" s="24">
        <v>6177781</v>
      </c>
      <c r="E96" s="24">
        <v>25064750.629999999</v>
      </c>
      <c r="F96" s="24">
        <v>18886969.629999999</v>
      </c>
      <c r="G96" s="24">
        <v>6177781</v>
      </c>
      <c r="H96" s="24">
        <v>25064750.629999999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10">
        <f>D96-[1]總表!AE95</f>
        <v>0</v>
      </c>
    </row>
    <row r="97" spans="1:38" ht="19.399999999999999" customHeight="1" thickBot="1">
      <c r="A97" s="11" t="s">
        <v>33</v>
      </c>
      <c r="B97" s="12"/>
      <c r="C97" s="25">
        <v>18886969.629999999</v>
      </c>
      <c r="D97" s="25">
        <v>37522781</v>
      </c>
      <c r="E97" s="25">
        <v>56409750.630000003</v>
      </c>
      <c r="F97" s="25">
        <v>18886969.629999999</v>
      </c>
      <c r="G97" s="25">
        <v>6177781</v>
      </c>
      <c r="H97" s="25">
        <v>25064750.629999999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31345000</v>
      </c>
      <c r="W97" s="25">
        <v>31345000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10">
        <f>D97-[1]總表!AE96</f>
        <v>0</v>
      </c>
      <c r="AE97" s="10"/>
      <c r="AF97" s="10"/>
      <c r="AG97" s="10"/>
      <c r="AH97" s="10"/>
      <c r="AI97" s="10"/>
      <c r="AJ97" s="10"/>
      <c r="AK97" s="10"/>
      <c r="AL97" s="10"/>
    </row>
    <row r="98" spans="1:38" s="10" customFormat="1" ht="19.399999999999999" customHeight="1">
      <c r="A98" s="110" t="s">
        <v>48</v>
      </c>
      <c r="B98" s="2" t="s">
        <v>30</v>
      </c>
      <c r="C98" s="24">
        <v>0</v>
      </c>
      <c r="D98" s="24">
        <v>253793</v>
      </c>
      <c r="E98" s="24">
        <v>253793</v>
      </c>
      <c r="F98" s="24">
        <v>0</v>
      </c>
      <c r="G98" s="24">
        <v>253793</v>
      </c>
      <c r="H98" s="24">
        <v>253793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10">
        <f>D98-[1]總表!AE97</f>
        <v>0</v>
      </c>
    </row>
    <row r="99" spans="1:38" s="10" customFormat="1" ht="19.399999999999999" customHeight="1">
      <c r="A99" s="111"/>
      <c r="B99" s="1" t="s">
        <v>31</v>
      </c>
      <c r="C99" s="24">
        <v>0</v>
      </c>
      <c r="D99" s="24">
        <v>19078485</v>
      </c>
      <c r="E99" s="24">
        <v>19078485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19078485</v>
      </c>
      <c r="Q99" s="24">
        <v>19078485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10">
        <f>D99-[1]總表!AE98</f>
        <v>0</v>
      </c>
    </row>
    <row r="100" spans="1:38" s="10" customFormat="1" ht="19.399999999999999" customHeight="1">
      <c r="A100" s="112"/>
      <c r="B100" s="1" t="s">
        <v>32</v>
      </c>
      <c r="C100" s="24">
        <v>63298975</v>
      </c>
      <c r="D100" s="24">
        <v>31824965</v>
      </c>
      <c r="E100" s="24">
        <v>95123940</v>
      </c>
      <c r="F100" s="24">
        <v>61289873</v>
      </c>
      <c r="G100" s="24">
        <v>31824965</v>
      </c>
      <c r="H100" s="24">
        <v>93114838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2009102</v>
      </c>
      <c r="P100" s="24">
        <v>0</v>
      </c>
      <c r="Q100" s="24">
        <v>2009102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10">
        <f>D100-[1]總表!AE99</f>
        <v>0</v>
      </c>
    </row>
    <row r="101" spans="1:38" ht="19.399999999999999" customHeight="1" thickBot="1">
      <c r="A101" s="11" t="s">
        <v>33</v>
      </c>
      <c r="B101" s="12"/>
      <c r="C101" s="25">
        <v>63298975</v>
      </c>
      <c r="D101" s="25">
        <v>51157243</v>
      </c>
      <c r="E101" s="25">
        <v>114456218</v>
      </c>
      <c r="F101" s="25">
        <v>61289873</v>
      </c>
      <c r="G101" s="25">
        <v>32078758</v>
      </c>
      <c r="H101" s="25">
        <v>93368631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2009102</v>
      </c>
      <c r="P101" s="25">
        <v>19078485</v>
      </c>
      <c r="Q101" s="25">
        <v>21087587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10">
        <f>D101-[1]總表!AE100</f>
        <v>0</v>
      </c>
      <c r="AE101" s="10"/>
      <c r="AF101" s="10"/>
      <c r="AG101" s="10"/>
      <c r="AH101" s="10"/>
      <c r="AI101" s="10"/>
      <c r="AJ101" s="10"/>
      <c r="AK101" s="10"/>
      <c r="AL101" s="10"/>
    </row>
    <row r="102" spans="1:38" s="10" customFormat="1" ht="19.399999999999999" customHeight="1">
      <c r="A102" s="110" t="s">
        <v>49</v>
      </c>
      <c r="B102" s="2" t="s">
        <v>30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10">
        <f>D102-[1]總表!AE101</f>
        <v>0</v>
      </c>
    </row>
    <row r="103" spans="1:38" s="10" customFormat="1" ht="19.399999999999999" customHeight="1">
      <c r="A103" s="111"/>
      <c r="B103" s="1" t="s">
        <v>31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10">
        <f>D103-[1]總表!AE102</f>
        <v>0</v>
      </c>
    </row>
    <row r="104" spans="1:38" s="10" customFormat="1" ht="19.399999999999999" customHeight="1">
      <c r="A104" s="112"/>
      <c r="B104" s="1" t="s">
        <v>32</v>
      </c>
      <c r="C104" s="24">
        <v>19253723</v>
      </c>
      <c r="D104" s="24">
        <v>28129205</v>
      </c>
      <c r="E104" s="24">
        <v>47382928</v>
      </c>
      <c r="F104" s="24">
        <v>19253723</v>
      </c>
      <c r="G104" s="24">
        <v>28129205</v>
      </c>
      <c r="H104" s="24">
        <v>47382928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10">
        <f>D104-[1]總表!AE103</f>
        <v>0</v>
      </c>
    </row>
    <row r="105" spans="1:38" ht="19.399999999999999" customHeight="1" thickBot="1">
      <c r="A105" s="11" t="s">
        <v>33</v>
      </c>
      <c r="B105" s="12"/>
      <c r="C105" s="25">
        <v>19253723</v>
      </c>
      <c r="D105" s="25">
        <v>28129205</v>
      </c>
      <c r="E105" s="25">
        <v>47382928</v>
      </c>
      <c r="F105" s="25">
        <v>19253723</v>
      </c>
      <c r="G105" s="25">
        <v>28129205</v>
      </c>
      <c r="H105" s="25">
        <v>47382928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10">
        <f>D105-[1]總表!AE104</f>
        <v>0</v>
      </c>
      <c r="AE105" s="10"/>
      <c r="AF105" s="10"/>
      <c r="AG105" s="10"/>
      <c r="AH105" s="10"/>
      <c r="AI105" s="10"/>
      <c r="AJ105" s="10"/>
      <c r="AK105" s="10"/>
      <c r="AL105" s="10"/>
    </row>
    <row r="106" spans="1:38" s="10" customFormat="1" ht="19.399999999999999" customHeight="1">
      <c r="A106" s="125" t="s">
        <v>50</v>
      </c>
      <c r="B106" s="2" t="s">
        <v>30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10">
        <f>D106-[1]總表!AE105</f>
        <v>0</v>
      </c>
    </row>
    <row r="107" spans="1:38" s="10" customFormat="1" ht="19.399999999999999" customHeight="1">
      <c r="A107" s="126"/>
      <c r="B107" s="1" t="s">
        <v>31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10">
        <f>D107-[1]總表!AE106</f>
        <v>0</v>
      </c>
    </row>
    <row r="108" spans="1:38" s="10" customFormat="1" ht="19.399999999999999" customHeight="1">
      <c r="A108" s="127"/>
      <c r="B108" s="1" t="s">
        <v>32</v>
      </c>
      <c r="C108" s="24">
        <v>4378723</v>
      </c>
      <c r="D108" s="24">
        <v>23087964</v>
      </c>
      <c r="E108" s="24">
        <v>27466687</v>
      </c>
      <c r="F108" s="24">
        <v>4378723</v>
      </c>
      <c r="G108" s="24">
        <v>23087964</v>
      </c>
      <c r="H108" s="24">
        <v>27466687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10">
        <f>D108-[1]總表!AE107</f>
        <v>0</v>
      </c>
    </row>
    <row r="109" spans="1:38" ht="19.399999999999999" customHeight="1" thickBot="1">
      <c r="A109" s="11" t="s">
        <v>33</v>
      </c>
      <c r="B109" s="12"/>
      <c r="C109" s="25">
        <v>4378723</v>
      </c>
      <c r="D109" s="25">
        <v>23087964</v>
      </c>
      <c r="E109" s="25">
        <v>27466687</v>
      </c>
      <c r="F109" s="25">
        <v>4378723</v>
      </c>
      <c r="G109" s="25">
        <v>23087964</v>
      </c>
      <c r="H109" s="25">
        <v>27466687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10">
        <f>D109-[1]總表!AE108</f>
        <v>0</v>
      </c>
      <c r="AE109" s="10"/>
      <c r="AF109" s="10"/>
      <c r="AG109" s="10"/>
      <c r="AH109" s="10"/>
      <c r="AI109" s="10"/>
      <c r="AJ109" s="10"/>
      <c r="AK109" s="10"/>
      <c r="AL109" s="10"/>
    </row>
    <row r="110" spans="1:38" s="10" customFormat="1" ht="19.399999999999999" customHeight="1">
      <c r="A110" s="110" t="s">
        <v>51</v>
      </c>
      <c r="B110" s="2" t="s">
        <v>30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10">
        <f>D110-[1]總表!AE109</f>
        <v>0</v>
      </c>
    </row>
    <row r="111" spans="1:38" s="10" customFormat="1" ht="19.399999999999999" customHeight="1">
      <c r="A111" s="111"/>
      <c r="B111" s="1" t="s">
        <v>31</v>
      </c>
      <c r="C111" s="24">
        <v>2798867.12</v>
      </c>
      <c r="D111" s="24">
        <v>0</v>
      </c>
      <c r="E111" s="24">
        <v>2798867.12</v>
      </c>
      <c r="F111" s="24">
        <v>2798867.12</v>
      </c>
      <c r="G111" s="24">
        <v>0</v>
      </c>
      <c r="H111" s="24">
        <v>2798867.12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10">
        <f>D111-[1]總表!AE110</f>
        <v>0</v>
      </c>
    </row>
    <row r="112" spans="1:38" s="10" customFormat="1" ht="19.399999999999999" customHeight="1">
      <c r="A112" s="112"/>
      <c r="B112" s="1" t="s">
        <v>32</v>
      </c>
      <c r="C112" s="24">
        <v>16346661.84</v>
      </c>
      <c r="D112" s="24">
        <v>20528750</v>
      </c>
      <c r="E112" s="24">
        <v>36875411.840000004</v>
      </c>
      <c r="F112" s="24">
        <v>16346661.84</v>
      </c>
      <c r="G112" s="24">
        <v>20528750</v>
      </c>
      <c r="H112" s="24">
        <v>36875411.840000004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10">
        <f>D112-[1]總表!AE111</f>
        <v>0</v>
      </c>
    </row>
    <row r="113" spans="1:38" ht="19.399999999999999" customHeight="1" thickBot="1">
      <c r="A113" s="11" t="s">
        <v>33</v>
      </c>
      <c r="B113" s="12"/>
      <c r="C113" s="25">
        <v>19145528.960000001</v>
      </c>
      <c r="D113" s="25">
        <v>20528750</v>
      </c>
      <c r="E113" s="25">
        <v>39674278.960000001</v>
      </c>
      <c r="F113" s="25">
        <v>19145528.960000001</v>
      </c>
      <c r="G113" s="25">
        <v>20528750</v>
      </c>
      <c r="H113" s="25">
        <v>39674278.960000001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10">
        <f>D113-[1]總表!AE112</f>
        <v>0</v>
      </c>
      <c r="AE113" s="10"/>
      <c r="AF113" s="10"/>
      <c r="AG113" s="10"/>
      <c r="AH113" s="10"/>
      <c r="AI113" s="10"/>
      <c r="AJ113" s="10"/>
      <c r="AK113" s="10"/>
      <c r="AL113" s="10"/>
    </row>
    <row r="114" spans="1:38" s="10" customFormat="1" ht="19.399999999999999" customHeight="1">
      <c r="A114" s="110" t="s">
        <v>52</v>
      </c>
      <c r="B114" s="2" t="s">
        <v>30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10">
        <f>D114-[1]總表!AE113</f>
        <v>0</v>
      </c>
    </row>
    <row r="115" spans="1:38" s="10" customFormat="1" ht="19.399999999999999" customHeight="1">
      <c r="A115" s="111"/>
      <c r="B115" s="1" t="s">
        <v>31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10">
        <f>D115-[1]總表!AE114</f>
        <v>0</v>
      </c>
    </row>
    <row r="116" spans="1:38" s="10" customFormat="1" ht="19.399999999999999" customHeight="1">
      <c r="A116" s="112"/>
      <c r="B116" s="1" t="s">
        <v>32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10">
        <f>D116-[1]總表!AE115</f>
        <v>0</v>
      </c>
    </row>
    <row r="117" spans="1:38" ht="19.399999999999999" customHeight="1" thickBot="1">
      <c r="A117" s="11" t="s">
        <v>33</v>
      </c>
      <c r="B117" s="12"/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10">
        <f>D117-[1]總表!AE116</f>
        <v>0</v>
      </c>
      <c r="AE117" s="10"/>
      <c r="AF117" s="10"/>
      <c r="AG117" s="10"/>
      <c r="AH117" s="10"/>
      <c r="AI117" s="10"/>
      <c r="AJ117" s="10"/>
      <c r="AK117" s="10"/>
      <c r="AL117" s="10"/>
    </row>
    <row r="118" spans="1:38" s="10" customFormat="1" ht="19.399999999999999" customHeight="1">
      <c r="A118" s="110" t="s">
        <v>53</v>
      </c>
      <c r="B118" s="2" t="s">
        <v>30</v>
      </c>
      <c r="C118" s="24">
        <v>0</v>
      </c>
      <c r="D118" s="24">
        <v>71108</v>
      </c>
      <c r="E118" s="24">
        <v>71108</v>
      </c>
      <c r="F118" s="24">
        <v>0</v>
      </c>
      <c r="G118" s="24">
        <v>71108</v>
      </c>
      <c r="H118" s="24">
        <v>71108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10">
        <f>D118-[1]總表!AE117</f>
        <v>0</v>
      </c>
    </row>
    <row r="119" spans="1:38" s="10" customFormat="1" ht="19.399999999999999" customHeight="1">
      <c r="A119" s="111"/>
      <c r="B119" s="1" t="s">
        <v>31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10">
        <f>D119-[1]總表!AE118</f>
        <v>0</v>
      </c>
    </row>
    <row r="120" spans="1:38" s="10" customFormat="1" ht="19.399999999999999" customHeight="1">
      <c r="A120" s="112"/>
      <c r="B120" s="1" t="s">
        <v>32</v>
      </c>
      <c r="C120" s="24">
        <v>88218074.75</v>
      </c>
      <c r="D120" s="24">
        <v>321445319.19999999</v>
      </c>
      <c r="E120" s="24">
        <v>409663394</v>
      </c>
      <c r="F120" s="24">
        <v>43040688.259999998</v>
      </c>
      <c r="G120" s="24">
        <v>321445319.19999999</v>
      </c>
      <c r="H120" s="24">
        <v>364486007.5</v>
      </c>
      <c r="I120" s="24">
        <v>5486852.8030000003</v>
      </c>
      <c r="J120" s="24">
        <v>0</v>
      </c>
      <c r="K120" s="24">
        <v>5486852.8030000003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39690533.689999998</v>
      </c>
      <c r="V120" s="24">
        <v>0</v>
      </c>
      <c r="W120" s="24">
        <v>39690533.689999998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10">
        <f>D120-[1]總表!AE119</f>
        <v>-4.3265998363494873E-2</v>
      </c>
    </row>
    <row r="121" spans="1:38" ht="19.399999999999999" customHeight="1" thickBot="1">
      <c r="A121" s="11" t="s">
        <v>33</v>
      </c>
      <c r="B121" s="12"/>
      <c r="C121" s="25">
        <v>88218074.75</v>
      </c>
      <c r="D121" s="25">
        <v>321516427.19999999</v>
      </c>
      <c r="E121" s="25">
        <v>409734502</v>
      </c>
      <c r="F121" s="25">
        <v>43040688.259999998</v>
      </c>
      <c r="G121" s="25">
        <v>321516427.19999999</v>
      </c>
      <c r="H121" s="25">
        <v>364557115.5</v>
      </c>
      <c r="I121" s="25">
        <v>5486852.8030000003</v>
      </c>
      <c r="J121" s="25">
        <v>0</v>
      </c>
      <c r="K121" s="25">
        <v>5486852.8030000003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39690533.689999998</v>
      </c>
      <c r="V121" s="25">
        <v>0</v>
      </c>
      <c r="W121" s="25">
        <v>39690533.689999998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10">
        <f>D121-[1]總表!AE120</f>
        <v>-4.3265998363494873E-2</v>
      </c>
      <c r="AE121" s="10"/>
      <c r="AF121" s="10"/>
      <c r="AG121" s="10"/>
      <c r="AH121" s="10"/>
      <c r="AI121" s="10"/>
      <c r="AJ121" s="10"/>
      <c r="AK121" s="10"/>
      <c r="AL121" s="10"/>
    </row>
    <row r="122" spans="1:38" s="10" customFormat="1" ht="19.399999999999999" customHeight="1">
      <c r="A122" s="110" t="s">
        <v>54</v>
      </c>
      <c r="B122" s="2" t="s">
        <v>30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10">
        <f>D122-[1]總表!AE121</f>
        <v>0</v>
      </c>
    </row>
    <row r="123" spans="1:38" s="10" customFormat="1" ht="19.399999999999999" customHeight="1">
      <c r="A123" s="111" t="s">
        <v>54</v>
      </c>
      <c r="B123" s="1" t="s">
        <v>31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10">
        <f>D123-[1]總表!AE122</f>
        <v>0</v>
      </c>
    </row>
    <row r="124" spans="1:38" s="10" customFormat="1" ht="19.399999999999999" customHeight="1">
      <c r="A124" s="112"/>
      <c r="B124" s="1" t="s">
        <v>32</v>
      </c>
      <c r="C124" s="24">
        <v>0</v>
      </c>
      <c r="D124" s="24">
        <v>3521361</v>
      </c>
      <c r="E124" s="24">
        <v>3521361</v>
      </c>
      <c r="F124" s="24">
        <v>0</v>
      </c>
      <c r="G124" s="24">
        <v>3521361</v>
      </c>
      <c r="H124" s="24">
        <v>3521361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10">
        <f>D124-[1]總表!AE123</f>
        <v>0</v>
      </c>
    </row>
    <row r="125" spans="1:38" ht="19.399999999999999" customHeight="1" thickBot="1">
      <c r="A125" s="11" t="s">
        <v>33</v>
      </c>
      <c r="B125" s="12"/>
      <c r="C125" s="25">
        <v>0</v>
      </c>
      <c r="D125" s="25">
        <v>3521361</v>
      </c>
      <c r="E125" s="25">
        <v>3521361</v>
      </c>
      <c r="F125" s="25">
        <v>0</v>
      </c>
      <c r="G125" s="25">
        <v>3521361</v>
      </c>
      <c r="H125" s="25">
        <v>3521361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10">
        <f>D125-[1]總表!AE124</f>
        <v>0</v>
      </c>
      <c r="AE125" s="10"/>
      <c r="AF125" s="10"/>
      <c r="AG125" s="10"/>
      <c r="AH125" s="10"/>
      <c r="AI125" s="10"/>
      <c r="AJ125" s="10"/>
      <c r="AK125" s="10"/>
      <c r="AL125" s="10"/>
    </row>
    <row r="126" spans="1:38" s="10" customFormat="1" ht="20.399999999999999" customHeight="1">
      <c r="A126" s="110" t="s">
        <v>55</v>
      </c>
      <c r="B126" s="2" t="s">
        <v>30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10">
        <f>D126-[1]總表!AE125</f>
        <v>0</v>
      </c>
    </row>
    <row r="127" spans="1:38" s="10" customFormat="1" ht="20.399999999999999" customHeight="1">
      <c r="A127" s="111"/>
      <c r="B127" s="1" t="s">
        <v>31</v>
      </c>
      <c r="C127" s="24">
        <v>20667654</v>
      </c>
      <c r="D127" s="24">
        <v>0</v>
      </c>
      <c r="E127" s="24">
        <v>20667654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20667654</v>
      </c>
      <c r="V127" s="24">
        <v>0</v>
      </c>
      <c r="W127" s="24">
        <v>20667654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10">
        <f>D127-[1]總表!AE126</f>
        <v>0</v>
      </c>
    </row>
    <row r="128" spans="1:38" s="10" customFormat="1" ht="24" customHeight="1">
      <c r="A128" s="112"/>
      <c r="B128" s="1" t="s">
        <v>32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10">
        <f>D128-[1]總表!AE127</f>
        <v>0</v>
      </c>
    </row>
    <row r="129" spans="1:38" ht="17.5" thickBot="1">
      <c r="A129" s="11" t="s">
        <v>33</v>
      </c>
      <c r="B129" s="12"/>
      <c r="C129" s="25">
        <v>20667654</v>
      </c>
      <c r="D129" s="25">
        <v>0</v>
      </c>
      <c r="E129" s="25">
        <v>20667654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20667654</v>
      </c>
      <c r="V129" s="25">
        <v>0</v>
      </c>
      <c r="W129" s="25">
        <v>20667654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10">
        <f>D129-[1]總表!AE128</f>
        <v>0</v>
      </c>
      <c r="AE129" s="10"/>
      <c r="AF129" s="10"/>
      <c r="AG129" s="10"/>
      <c r="AH129" s="10"/>
      <c r="AI129" s="10"/>
      <c r="AJ129" s="10"/>
      <c r="AK129" s="10"/>
      <c r="AL129" s="10"/>
    </row>
    <row r="130" spans="1:38" s="10" customFormat="1">
      <c r="A130" s="110" t="s">
        <v>56</v>
      </c>
      <c r="B130" s="2" t="s">
        <v>30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10">
        <f>D130-[1]總表!AE129</f>
        <v>0</v>
      </c>
    </row>
    <row r="131" spans="1:38" s="10" customFormat="1">
      <c r="A131" s="111"/>
      <c r="B131" s="1" t="s">
        <v>31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10">
        <f>D131-[1]總表!AE130</f>
        <v>0</v>
      </c>
    </row>
    <row r="132" spans="1:38" s="10" customFormat="1">
      <c r="A132" s="112"/>
      <c r="B132" s="1" t="s">
        <v>32</v>
      </c>
      <c r="C132" s="24">
        <v>36217371.869999997</v>
      </c>
      <c r="D132" s="24">
        <v>3966147</v>
      </c>
      <c r="E132" s="24">
        <v>40183518.869999997</v>
      </c>
      <c r="F132" s="24">
        <v>4492490.8150000004</v>
      </c>
      <c r="G132" s="24">
        <v>3966147</v>
      </c>
      <c r="H132" s="24">
        <v>8458637.8149999995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31724881.059999999</v>
      </c>
      <c r="V132" s="24">
        <v>0</v>
      </c>
      <c r="W132" s="24">
        <v>31724881.059999999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10">
        <f>D132-[1]總表!AE131</f>
        <v>0</v>
      </c>
    </row>
    <row r="133" spans="1:38" ht="17.5" thickBot="1">
      <c r="A133" s="11" t="s">
        <v>33</v>
      </c>
      <c r="B133" s="12"/>
      <c r="C133" s="25">
        <v>36217371.869999997</v>
      </c>
      <c r="D133" s="25">
        <v>3966147</v>
      </c>
      <c r="E133" s="25">
        <v>40183518.869999997</v>
      </c>
      <c r="F133" s="25">
        <v>4492490.8150000004</v>
      </c>
      <c r="G133" s="25">
        <v>3966147</v>
      </c>
      <c r="H133" s="25">
        <v>8458637.8149999995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31724881.059999999</v>
      </c>
      <c r="V133" s="25">
        <v>0</v>
      </c>
      <c r="W133" s="25">
        <v>31724881.059999999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10">
        <f>D133-[1]總表!AE132</f>
        <v>0</v>
      </c>
      <c r="AE133" s="10"/>
      <c r="AF133" s="10"/>
      <c r="AG133" s="10"/>
      <c r="AH133" s="10"/>
      <c r="AI133" s="10"/>
      <c r="AJ133" s="10"/>
      <c r="AK133" s="10"/>
      <c r="AL133" s="10"/>
    </row>
    <row r="134" spans="1:38" s="10" customFormat="1">
      <c r="A134" s="110" t="s">
        <v>57</v>
      </c>
      <c r="B134" s="2" t="s">
        <v>30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10">
        <f>D134-[1]總表!AE133</f>
        <v>0</v>
      </c>
    </row>
    <row r="135" spans="1:38" s="10" customFormat="1">
      <c r="A135" s="111"/>
      <c r="B135" s="1" t="s">
        <v>31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10">
        <f>D135-[1]總表!AE134</f>
        <v>0</v>
      </c>
    </row>
    <row r="136" spans="1:38" s="10" customFormat="1">
      <c r="A136" s="112"/>
      <c r="B136" s="1" t="s">
        <v>32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10">
        <f>D136-[1]總表!AE135</f>
        <v>0</v>
      </c>
    </row>
    <row r="137" spans="1:38" ht="17.5" thickBot="1">
      <c r="A137" s="11" t="s">
        <v>33</v>
      </c>
      <c r="B137" s="12"/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10">
        <f>D137-[1]總表!AE136</f>
        <v>0</v>
      </c>
      <c r="AE137" s="10"/>
      <c r="AF137" s="10"/>
      <c r="AG137" s="10"/>
      <c r="AH137" s="10"/>
      <c r="AI137" s="10"/>
      <c r="AJ137" s="10"/>
      <c r="AK137" s="10"/>
      <c r="AL137" s="10"/>
    </row>
    <row r="138" spans="1:38" s="10" customFormat="1">
      <c r="A138" s="110" t="s">
        <v>58</v>
      </c>
      <c r="B138" s="2" t="s">
        <v>30</v>
      </c>
      <c r="C138" s="24">
        <v>0</v>
      </c>
      <c r="D138" s="24">
        <v>4701750</v>
      </c>
      <c r="E138" s="24">
        <v>4701750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4701750</v>
      </c>
      <c r="W138" s="24">
        <v>4701750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10">
        <f>D138-[1]總表!AE137</f>
        <v>0</v>
      </c>
    </row>
    <row r="139" spans="1:38" s="10" customFormat="1">
      <c r="A139" s="111"/>
      <c r="B139" s="1" t="s">
        <v>31</v>
      </c>
      <c r="C139" s="24">
        <v>0</v>
      </c>
      <c r="D139" s="24">
        <v>28179155</v>
      </c>
      <c r="E139" s="24">
        <v>28179155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28179155</v>
      </c>
      <c r="W139" s="24">
        <v>28179155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10">
        <f>D139-[1]總表!AE138</f>
        <v>0</v>
      </c>
    </row>
    <row r="140" spans="1:38" s="10" customFormat="1">
      <c r="A140" s="112"/>
      <c r="B140" s="1" t="s">
        <v>32</v>
      </c>
      <c r="C140" s="24">
        <v>28955737</v>
      </c>
      <c r="D140" s="24">
        <v>2934489</v>
      </c>
      <c r="E140" s="24">
        <v>31890226</v>
      </c>
      <c r="F140" s="24">
        <v>28955737</v>
      </c>
      <c r="G140" s="24">
        <v>2934489</v>
      </c>
      <c r="H140" s="24">
        <v>31890226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10">
        <f>D140-[1]總表!AE139</f>
        <v>0</v>
      </c>
    </row>
    <row r="141" spans="1:38" ht="17.5" thickBot="1">
      <c r="A141" s="11" t="s">
        <v>33</v>
      </c>
      <c r="B141" s="12"/>
      <c r="C141" s="25">
        <v>28955737</v>
      </c>
      <c r="D141" s="25">
        <v>35815394</v>
      </c>
      <c r="E141" s="25">
        <v>64771131</v>
      </c>
      <c r="F141" s="25">
        <v>28955737</v>
      </c>
      <c r="G141" s="25">
        <v>2934489</v>
      </c>
      <c r="H141" s="25">
        <v>31890226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32880905</v>
      </c>
      <c r="W141" s="25">
        <v>32880905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10">
        <f>D141-[1]總表!AE140</f>
        <v>0</v>
      </c>
      <c r="AE141" s="10"/>
      <c r="AF141" s="10"/>
      <c r="AG141" s="10"/>
      <c r="AH141" s="10"/>
      <c r="AI141" s="10"/>
      <c r="AJ141" s="10"/>
      <c r="AK141" s="10"/>
      <c r="AL141" s="10"/>
    </row>
    <row r="142" spans="1:38" s="10" customFormat="1">
      <c r="A142" s="110" t="s">
        <v>59</v>
      </c>
      <c r="B142" s="2" t="s">
        <v>30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10">
        <f>D142-[1]總表!AE141</f>
        <v>0</v>
      </c>
    </row>
    <row r="143" spans="1:38" s="10" customFormat="1">
      <c r="A143" s="111"/>
      <c r="B143" s="1" t="s">
        <v>31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10">
        <f>D143-[1]總表!AE142</f>
        <v>0</v>
      </c>
    </row>
    <row r="144" spans="1:38" s="10" customFormat="1">
      <c r="A144" s="112"/>
      <c r="B144" s="1" t="s">
        <v>32</v>
      </c>
      <c r="C144" s="24">
        <v>0</v>
      </c>
      <c r="D144" s="24">
        <v>418299</v>
      </c>
      <c r="E144" s="24">
        <v>418299</v>
      </c>
      <c r="F144" s="24">
        <v>0</v>
      </c>
      <c r="G144" s="24">
        <v>418299</v>
      </c>
      <c r="H144" s="24">
        <v>418299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10">
        <f>D144-[1]總表!AE143</f>
        <v>0</v>
      </c>
    </row>
    <row r="145" spans="1:38" ht="17.5" thickBot="1">
      <c r="A145" s="11" t="s">
        <v>33</v>
      </c>
      <c r="B145" s="12"/>
      <c r="C145" s="25">
        <v>0</v>
      </c>
      <c r="D145" s="25">
        <v>418299</v>
      </c>
      <c r="E145" s="25">
        <v>418299</v>
      </c>
      <c r="F145" s="25">
        <v>0</v>
      </c>
      <c r="G145" s="25">
        <v>418299</v>
      </c>
      <c r="H145" s="25">
        <v>418299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10">
        <f>D145-[1]總表!AE144</f>
        <v>0</v>
      </c>
      <c r="AE145" s="10"/>
      <c r="AF145" s="10"/>
      <c r="AG145" s="10"/>
      <c r="AH145" s="10"/>
      <c r="AI145" s="10"/>
      <c r="AJ145" s="10"/>
      <c r="AK145" s="10"/>
      <c r="AL145" s="10"/>
    </row>
    <row r="146" spans="1:38" s="10" customFormat="1">
      <c r="A146" s="110" t="s">
        <v>60</v>
      </c>
      <c r="B146" s="2" t="s">
        <v>30</v>
      </c>
      <c r="C146" s="24">
        <v>4131789</v>
      </c>
      <c r="D146" s="24">
        <v>148115</v>
      </c>
      <c r="E146" s="24">
        <v>4279904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3068000</v>
      </c>
      <c r="V146" s="24">
        <v>0</v>
      </c>
      <c r="W146" s="24">
        <v>3068000</v>
      </c>
      <c r="X146" s="24">
        <v>0</v>
      </c>
      <c r="Y146" s="24">
        <v>0</v>
      </c>
      <c r="Z146" s="24">
        <v>0</v>
      </c>
      <c r="AA146" s="24">
        <v>1063789</v>
      </c>
      <c r="AB146" s="24">
        <v>148115</v>
      </c>
      <c r="AC146" s="24">
        <v>1211904</v>
      </c>
      <c r="AD146" s="10">
        <f>D146-[1]總表!AE145</f>
        <v>0</v>
      </c>
    </row>
    <row r="147" spans="1:38" s="10" customFormat="1">
      <c r="A147" s="111"/>
      <c r="B147" s="1" t="s">
        <v>31</v>
      </c>
      <c r="C147" s="24">
        <v>6154477</v>
      </c>
      <c r="D147" s="24">
        <v>0</v>
      </c>
      <c r="E147" s="24">
        <v>6154477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6145306</v>
      </c>
      <c r="V147" s="24">
        <v>0</v>
      </c>
      <c r="W147" s="24">
        <v>6145306</v>
      </c>
      <c r="X147" s="24">
        <v>0</v>
      </c>
      <c r="Y147" s="24">
        <v>0</v>
      </c>
      <c r="Z147" s="24">
        <v>0</v>
      </c>
      <c r="AA147" s="24">
        <v>9171</v>
      </c>
      <c r="AB147" s="24">
        <v>0</v>
      </c>
      <c r="AC147" s="24">
        <v>9171</v>
      </c>
      <c r="AD147" s="10">
        <f>D147-[1]總表!AE146</f>
        <v>0</v>
      </c>
    </row>
    <row r="148" spans="1:38" s="10" customFormat="1">
      <c r="A148" s="112"/>
      <c r="B148" s="1" t="s">
        <v>32</v>
      </c>
      <c r="C148" s="24">
        <v>0</v>
      </c>
      <c r="D148" s="24">
        <v>2360000</v>
      </c>
      <c r="E148" s="24">
        <v>2360000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2360000</v>
      </c>
      <c r="W148" s="24">
        <v>2360000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10">
        <f>D148-[1]總表!AE147</f>
        <v>0</v>
      </c>
    </row>
    <row r="149" spans="1:38" ht="17.5" thickBot="1">
      <c r="A149" s="11" t="s">
        <v>33</v>
      </c>
      <c r="B149" s="12"/>
      <c r="C149" s="25">
        <v>10286266</v>
      </c>
      <c r="D149" s="25">
        <v>2508115</v>
      </c>
      <c r="E149" s="25">
        <v>12794381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9213306</v>
      </c>
      <c r="V149" s="25">
        <v>2360000</v>
      </c>
      <c r="W149" s="25">
        <v>11573306</v>
      </c>
      <c r="X149" s="25">
        <v>0</v>
      </c>
      <c r="Y149" s="25">
        <v>0</v>
      </c>
      <c r="Z149" s="25">
        <v>0</v>
      </c>
      <c r="AA149" s="25">
        <v>1072960</v>
      </c>
      <c r="AB149" s="25">
        <v>148115</v>
      </c>
      <c r="AC149" s="25">
        <v>1221075</v>
      </c>
      <c r="AD149" s="10">
        <f>D149-[1]總表!AE148</f>
        <v>0</v>
      </c>
      <c r="AE149" s="10"/>
      <c r="AF149" s="10"/>
      <c r="AG149" s="10"/>
      <c r="AH149" s="10"/>
      <c r="AI149" s="10"/>
      <c r="AJ149" s="10"/>
      <c r="AK149" s="10"/>
      <c r="AL149" s="10"/>
    </row>
    <row r="150" spans="1:38" s="10" customFormat="1" ht="21.65" customHeight="1" thickBot="1">
      <c r="A150" s="13" t="s">
        <v>61</v>
      </c>
      <c r="B150" s="14"/>
      <c r="C150" s="26">
        <v>88869994716</v>
      </c>
      <c r="D150" s="26">
        <v>50714489882</v>
      </c>
      <c r="E150" s="27">
        <v>139584484598</v>
      </c>
      <c r="F150" s="26">
        <v>52687444987</v>
      </c>
      <c r="G150" s="26">
        <v>31255856459</v>
      </c>
      <c r="H150" s="26">
        <v>83943301446</v>
      </c>
      <c r="I150" s="26">
        <v>22730227237</v>
      </c>
      <c r="J150" s="26">
        <v>15111616109</v>
      </c>
      <c r="K150" s="26">
        <v>37841843346</v>
      </c>
      <c r="L150" s="26">
        <v>25773232.25</v>
      </c>
      <c r="M150" s="26">
        <v>21262571.920000002</v>
      </c>
      <c r="N150" s="26">
        <v>47035804.170000002</v>
      </c>
      <c r="O150" s="26">
        <v>208838105.90000001</v>
      </c>
      <c r="P150" s="26">
        <v>409618010</v>
      </c>
      <c r="Q150" s="26">
        <v>618456116</v>
      </c>
      <c r="R150" s="26">
        <v>40926276</v>
      </c>
      <c r="S150" s="26">
        <v>3285906.3679999998</v>
      </c>
      <c r="T150" s="26">
        <v>44212182.369999997</v>
      </c>
      <c r="U150" s="26">
        <v>7146642640</v>
      </c>
      <c r="V150" s="26">
        <v>1510180187</v>
      </c>
      <c r="W150" s="26">
        <v>8656822827</v>
      </c>
      <c r="X150" s="26">
        <v>568915476</v>
      </c>
      <c r="Y150" s="26">
        <v>473597982.60000002</v>
      </c>
      <c r="Z150" s="26">
        <v>1042513459</v>
      </c>
      <c r="AA150" s="26">
        <v>5461226761</v>
      </c>
      <c r="AB150" s="26">
        <v>1929072656</v>
      </c>
      <c r="AC150" s="26">
        <v>7390299418</v>
      </c>
      <c r="AD150" s="10">
        <f>D150-[1]總表!AE149</f>
        <v>0.1507110595703125</v>
      </c>
    </row>
    <row r="151" spans="1:38" s="10" customFormat="1" ht="21" customHeight="1">
      <c r="A151" s="21" t="s">
        <v>33</v>
      </c>
      <c r="B151" s="15" t="s">
        <v>30</v>
      </c>
      <c r="C151" s="28">
        <v>10745355236</v>
      </c>
      <c r="D151" s="28">
        <v>8005940866</v>
      </c>
      <c r="E151" s="28">
        <v>18751296102</v>
      </c>
      <c r="F151" s="28">
        <v>6970147590</v>
      </c>
      <c r="G151" s="28">
        <v>6067676666</v>
      </c>
      <c r="H151" s="28">
        <v>13037824256</v>
      </c>
      <c r="I151" s="28">
        <v>623656462</v>
      </c>
      <c r="J151" s="28">
        <v>488465490</v>
      </c>
      <c r="K151" s="28">
        <v>1112121952</v>
      </c>
      <c r="L151" s="28">
        <v>24249013</v>
      </c>
      <c r="M151" s="28">
        <v>20344600</v>
      </c>
      <c r="N151" s="28">
        <v>44593613</v>
      </c>
      <c r="O151" s="28">
        <v>103503078</v>
      </c>
      <c r="P151" s="28">
        <v>103221095</v>
      </c>
      <c r="Q151" s="28">
        <v>206724173</v>
      </c>
      <c r="R151" s="28">
        <v>812879</v>
      </c>
      <c r="S151" s="28">
        <v>14336</v>
      </c>
      <c r="T151" s="28">
        <v>827215</v>
      </c>
      <c r="U151" s="28">
        <v>669912478</v>
      </c>
      <c r="V151" s="28">
        <v>25001434</v>
      </c>
      <c r="W151" s="28">
        <v>694913912</v>
      </c>
      <c r="X151" s="28">
        <v>0</v>
      </c>
      <c r="Y151" s="28">
        <v>0</v>
      </c>
      <c r="Z151" s="28">
        <v>0</v>
      </c>
      <c r="AA151" s="28">
        <v>2353073735</v>
      </c>
      <c r="AB151" s="28">
        <v>1301217245</v>
      </c>
      <c r="AC151" s="28">
        <v>3654290980</v>
      </c>
      <c r="AD151" s="10">
        <f>D151-[1]總表!AE150</f>
        <v>-0.45379734039306641</v>
      </c>
    </row>
    <row r="152" spans="1:38" s="10" customFormat="1" ht="19.75" customHeight="1">
      <c r="A152" s="22"/>
      <c r="B152" s="16" t="s">
        <v>31</v>
      </c>
      <c r="C152" s="28">
        <v>13844864812</v>
      </c>
      <c r="D152" s="28">
        <v>10402188212</v>
      </c>
      <c r="E152" s="28">
        <v>24247053024</v>
      </c>
      <c r="F152" s="28">
        <v>3184565325</v>
      </c>
      <c r="G152" s="28">
        <v>3099557427</v>
      </c>
      <c r="H152" s="28">
        <v>6284122753</v>
      </c>
      <c r="I152" s="28">
        <v>5780160997</v>
      </c>
      <c r="J152" s="28">
        <v>5531142818</v>
      </c>
      <c r="K152" s="28">
        <v>11311303814</v>
      </c>
      <c r="L152" s="28">
        <v>201192</v>
      </c>
      <c r="M152" s="28">
        <v>201192</v>
      </c>
      <c r="N152" s="28">
        <v>402384</v>
      </c>
      <c r="O152" s="28">
        <v>38904496</v>
      </c>
      <c r="P152" s="28">
        <v>47514647</v>
      </c>
      <c r="Q152" s="28">
        <v>86419143</v>
      </c>
      <c r="R152" s="28">
        <v>907388</v>
      </c>
      <c r="S152" s="28">
        <v>0</v>
      </c>
      <c r="T152" s="28">
        <v>907388</v>
      </c>
      <c r="U152" s="28">
        <v>1163056911</v>
      </c>
      <c r="V152" s="28">
        <v>622318735</v>
      </c>
      <c r="W152" s="28">
        <v>1785375647</v>
      </c>
      <c r="X152" s="28">
        <v>568915476</v>
      </c>
      <c r="Y152" s="28">
        <v>473597983</v>
      </c>
      <c r="Z152" s="28">
        <v>1042513459</v>
      </c>
      <c r="AA152" s="28">
        <v>3108153026</v>
      </c>
      <c r="AB152" s="28">
        <v>627855411</v>
      </c>
      <c r="AC152" s="28">
        <v>3736008437</v>
      </c>
      <c r="AD152" s="10">
        <f>D152-[1]總表!AE151</f>
        <v>-0.29827690124511719</v>
      </c>
    </row>
    <row r="153" spans="1:38" s="10" customFormat="1" ht="21.65" customHeight="1" thickBot="1">
      <c r="A153" s="23"/>
      <c r="B153" s="17" t="s">
        <v>32</v>
      </c>
      <c r="C153" s="28">
        <v>64279774668</v>
      </c>
      <c r="D153" s="28">
        <v>32306360803</v>
      </c>
      <c r="E153" s="28">
        <v>96586135471</v>
      </c>
      <c r="F153" s="28">
        <v>42532732071</v>
      </c>
      <c r="G153" s="28">
        <v>22088622366</v>
      </c>
      <c r="H153" s="28">
        <v>64621354437</v>
      </c>
      <c r="I153" s="28">
        <v>16326409778</v>
      </c>
      <c r="J153" s="28">
        <v>9092007801</v>
      </c>
      <c r="K153" s="28">
        <v>25418417580</v>
      </c>
      <c r="L153" s="28">
        <v>1323027</v>
      </c>
      <c r="M153" s="28">
        <v>716780</v>
      </c>
      <c r="N153" s="28">
        <v>2039807</v>
      </c>
      <c r="O153" s="28">
        <v>66430532</v>
      </c>
      <c r="P153" s="28">
        <v>258882268</v>
      </c>
      <c r="Q153" s="28">
        <v>325312800</v>
      </c>
      <c r="R153" s="28">
        <v>39206009</v>
      </c>
      <c r="S153" s="28">
        <v>3271570</v>
      </c>
      <c r="T153" s="28">
        <v>42477579</v>
      </c>
      <c r="U153" s="28">
        <v>5313673251</v>
      </c>
      <c r="V153" s="28">
        <v>862860018</v>
      </c>
      <c r="W153" s="28">
        <v>6176533269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  <c r="AC153" s="28">
        <v>0</v>
      </c>
      <c r="AD153" s="10">
        <f>D153-[1]總表!AE152</f>
        <v>-9.7209930419921875E-2</v>
      </c>
    </row>
    <row r="154" spans="1:38" customFormat="1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38" s="10" customFormat="1">
      <c r="A155" s="108" t="s">
        <v>62</v>
      </c>
      <c r="B155" s="19" t="s">
        <v>30</v>
      </c>
      <c r="C155" s="24">
        <v>1136811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38" s="10" customFormat="1">
      <c r="A156" s="109"/>
      <c r="B156" s="19" t="s">
        <v>63</v>
      </c>
      <c r="C156" s="24">
        <v>4923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38" s="10" customFormat="1">
      <c r="A157" s="109"/>
      <c r="B157" s="19" t="s">
        <v>32</v>
      </c>
      <c r="C157" s="24">
        <v>3536</v>
      </c>
    </row>
    <row r="158" spans="1:38" s="10" customFormat="1">
      <c r="A158" s="109"/>
      <c r="B158" s="19" t="s">
        <v>64</v>
      </c>
      <c r="C158" s="24">
        <f>C155+C156+C157</f>
        <v>1145270</v>
      </c>
    </row>
    <row r="164" spans="5:5">
      <c r="E164" s="20"/>
    </row>
  </sheetData>
  <mergeCells count="52">
    <mergeCell ref="A122:A124"/>
    <mergeCell ref="A126:A128"/>
    <mergeCell ref="A38:A40"/>
    <mergeCell ref="A42:A44"/>
    <mergeCell ref="A118:A120"/>
    <mergeCell ref="A82:A84"/>
    <mergeCell ref="A86:A88"/>
    <mergeCell ref="A90:A92"/>
    <mergeCell ref="A94:A96"/>
    <mergeCell ref="A98:A100"/>
    <mergeCell ref="A102:A104"/>
    <mergeCell ref="A106:A108"/>
    <mergeCell ref="A110:A112"/>
    <mergeCell ref="A114:A116"/>
    <mergeCell ref="U3:Z3"/>
    <mergeCell ref="F3:T3"/>
    <mergeCell ref="A70:A72"/>
    <mergeCell ref="A74:A76"/>
    <mergeCell ref="A78:A80"/>
    <mergeCell ref="C3:E4"/>
    <mergeCell ref="A22:A24"/>
    <mergeCell ref="A10:A12"/>
    <mergeCell ref="A14:A16"/>
    <mergeCell ref="A3:A5"/>
    <mergeCell ref="A62:A64"/>
    <mergeCell ref="A66:A68"/>
    <mergeCell ref="A50:A52"/>
    <mergeCell ref="B3:B5"/>
    <mergeCell ref="A18:A20"/>
    <mergeCell ref="A34:A36"/>
    <mergeCell ref="A1:AC1"/>
    <mergeCell ref="A46:A48"/>
    <mergeCell ref="A58:A60"/>
    <mergeCell ref="A2:AC2"/>
    <mergeCell ref="A26:A28"/>
    <mergeCell ref="X4:Z4"/>
    <mergeCell ref="A6:A8"/>
    <mergeCell ref="A54:A56"/>
    <mergeCell ref="A30:A32"/>
    <mergeCell ref="AA3:AC4"/>
    <mergeCell ref="F4:H4"/>
    <mergeCell ref="I4:K4"/>
    <mergeCell ref="L4:N4"/>
    <mergeCell ref="O4:Q4"/>
    <mergeCell ref="R4:T4"/>
    <mergeCell ref="U4:W4"/>
    <mergeCell ref="A155:A158"/>
    <mergeCell ref="A130:A132"/>
    <mergeCell ref="A134:A136"/>
    <mergeCell ref="A138:A140"/>
    <mergeCell ref="A142:A144"/>
    <mergeCell ref="A146:A148"/>
  </mergeCells>
  <phoneticPr fontId="0" type="noConversion"/>
  <pageMargins left="0" right="0" top="0" bottom="0" header="0.51181102362204722" footer="0.51181102362204722"/>
  <pageSetup paperSize="8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159"/>
  <sheetViews>
    <sheetView topLeftCell="A136" zoomScale="52" zoomScaleNormal="52" workbookViewId="0">
      <selection activeCell="F154" sqref="F154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.36328125" style="65" customWidth="1"/>
    <col min="4" max="4" width="19.453125" style="65" customWidth="1"/>
    <col min="5" max="5" width="20.179687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9.36328125" style="65" customWidth="1"/>
    <col min="11" max="11" width="19.7265625" style="65" customWidth="1"/>
    <col min="12" max="12" width="16.26953125" style="65" customWidth="1"/>
    <col min="13" max="14" width="16.453125" style="65" customWidth="1"/>
    <col min="15" max="15" width="17.90625" style="65" customWidth="1"/>
    <col min="16" max="16" width="18.90625" style="65" customWidth="1"/>
    <col min="17" max="17" width="17.632812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7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16384" width="14.90625" style="66"/>
  </cols>
  <sheetData>
    <row r="1" spans="1:34" ht="37.4" customHeight="1">
      <c r="A1" s="113" t="s">
        <v>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37.5" customHeight="1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14</v>
      </c>
      <c r="C3" s="121" t="s">
        <v>362</v>
      </c>
      <c r="D3" s="122"/>
      <c r="E3" s="122"/>
      <c r="F3" s="120" t="s">
        <v>16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17</v>
      </c>
      <c r="V3" s="119"/>
      <c r="W3" s="119"/>
      <c r="X3" s="119"/>
      <c r="Y3" s="119"/>
      <c r="Z3" s="119"/>
      <c r="AA3" s="116" t="s">
        <v>18</v>
      </c>
      <c r="AB3" s="117"/>
      <c r="AC3" s="117"/>
    </row>
    <row r="4" spans="1:34" ht="20" customHeight="1">
      <c r="A4" s="124"/>
      <c r="B4" s="124" t="s">
        <v>14</v>
      </c>
      <c r="C4" s="122"/>
      <c r="D4" s="122"/>
      <c r="E4" s="122"/>
      <c r="F4" s="118" t="s">
        <v>19</v>
      </c>
      <c r="G4" s="118"/>
      <c r="H4" s="118"/>
      <c r="I4" s="116" t="s">
        <v>20</v>
      </c>
      <c r="J4" s="116"/>
      <c r="K4" s="116"/>
      <c r="L4" s="118" t="s">
        <v>21</v>
      </c>
      <c r="M4" s="118"/>
      <c r="N4" s="118"/>
      <c r="O4" s="116" t="s">
        <v>22</v>
      </c>
      <c r="P4" s="116"/>
      <c r="Q4" s="116"/>
      <c r="R4" s="118" t="s">
        <v>23</v>
      </c>
      <c r="S4" s="118"/>
      <c r="T4" s="118"/>
      <c r="U4" s="116" t="s">
        <v>24</v>
      </c>
      <c r="V4" s="116"/>
      <c r="W4" s="116"/>
      <c r="X4" s="115" t="s">
        <v>25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26</v>
      </c>
      <c r="D5" s="73" t="s">
        <v>27</v>
      </c>
      <c r="E5" s="70" t="s">
        <v>28</v>
      </c>
      <c r="F5" s="71" t="s">
        <v>26</v>
      </c>
      <c r="G5" s="73" t="s">
        <v>27</v>
      </c>
      <c r="H5" s="70" t="s">
        <v>28</v>
      </c>
      <c r="I5" s="71" t="s">
        <v>26</v>
      </c>
      <c r="J5" s="73" t="s">
        <v>27</v>
      </c>
      <c r="K5" s="70" t="s">
        <v>28</v>
      </c>
      <c r="L5" s="71" t="s">
        <v>26</v>
      </c>
      <c r="M5" s="73" t="s">
        <v>27</v>
      </c>
      <c r="N5" s="70" t="s">
        <v>28</v>
      </c>
      <c r="O5" s="71" t="s">
        <v>26</v>
      </c>
      <c r="P5" s="73" t="s">
        <v>27</v>
      </c>
      <c r="Q5" s="70" t="s">
        <v>28</v>
      </c>
      <c r="R5" s="71" t="s">
        <v>26</v>
      </c>
      <c r="S5" s="73" t="s">
        <v>27</v>
      </c>
      <c r="T5" s="70" t="s">
        <v>28</v>
      </c>
      <c r="U5" s="71" t="s">
        <v>26</v>
      </c>
      <c r="V5" s="73" t="s">
        <v>27</v>
      </c>
      <c r="W5" s="70" t="s">
        <v>28</v>
      </c>
      <c r="X5" s="71" t="s">
        <v>26</v>
      </c>
      <c r="Y5" s="73" t="s">
        <v>27</v>
      </c>
      <c r="Z5" s="70" t="s">
        <v>28</v>
      </c>
      <c r="AA5" s="71" t="s">
        <v>26</v>
      </c>
      <c r="AB5" s="73" t="s">
        <v>27</v>
      </c>
      <c r="AC5" s="70" t="s">
        <v>28</v>
      </c>
    </row>
    <row r="6" spans="1:34" s="68" customFormat="1" ht="21" customHeight="1">
      <c r="A6" s="110" t="s">
        <v>29</v>
      </c>
      <c r="B6" s="62" t="s">
        <v>6</v>
      </c>
      <c r="C6" s="87">
        <f>F6+I6+L6+O6+R6+U6+X6+AA6</f>
        <v>9528729436.5</v>
      </c>
      <c r="D6" s="87">
        <f>G6+J6+M6+P6+S6+V6+Y6+AB6</f>
        <v>8646293034</v>
      </c>
      <c r="E6" s="87">
        <f>C6+D6</f>
        <v>18175022470.5</v>
      </c>
      <c r="F6" s="87">
        <v>7794840750</v>
      </c>
      <c r="G6" s="87">
        <v>7262446292</v>
      </c>
      <c r="H6" s="87">
        <f>F6+G6</f>
        <v>15057287042</v>
      </c>
      <c r="I6" s="87">
        <v>918525185.39999998</v>
      </c>
      <c r="J6" s="87">
        <v>599828192</v>
      </c>
      <c r="K6" s="87">
        <v>1518353377</v>
      </c>
      <c r="L6" s="87">
        <v>0</v>
      </c>
      <c r="M6" s="87">
        <v>0</v>
      </c>
      <c r="N6" s="87">
        <v>0</v>
      </c>
      <c r="O6" s="87">
        <v>785984744.10000002</v>
      </c>
      <c r="P6" s="87">
        <v>723215293</v>
      </c>
      <c r="Q6" s="87">
        <v>1509200037</v>
      </c>
      <c r="R6" s="87">
        <v>0</v>
      </c>
      <c r="S6" s="87">
        <v>1399110</v>
      </c>
      <c r="T6" s="87">
        <v>1399110</v>
      </c>
      <c r="U6" s="87">
        <v>29378757</v>
      </c>
      <c r="V6" s="87">
        <v>59404147</v>
      </c>
      <c r="W6" s="87">
        <v>88782904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0</v>
      </c>
      <c r="AD6" s="68">
        <v>9528729437</v>
      </c>
      <c r="AE6" s="68">
        <v>8646293034</v>
      </c>
      <c r="AF6" s="68">
        <v>18175022470</v>
      </c>
    </row>
    <row r="7" spans="1:34" s="68" customFormat="1" ht="21" customHeight="1">
      <c r="A7" s="111"/>
      <c r="B7" s="61" t="s">
        <v>2</v>
      </c>
      <c r="C7" s="87">
        <f t="shared" ref="C7:D8" si="0">F7+I7+L7+O7+R7+U7+X7+AA7</f>
        <v>11168164791.9</v>
      </c>
      <c r="D7" s="87">
        <f t="shared" si="0"/>
        <v>9359599268.3099995</v>
      </c>
      <c r="E7" s="87">
        <f t="shared" ref="E7:E8" si="1">C7+D7</f>
        <v>20527764060.209999</v>
      </c>
      <c r="F7" s="87">
        <v>5232418118</v>
      </c>
      <c r="G7" s="87">
        <v>3846358258</v>
      </c>
      <c r="H7" s="87">
        <f t="shared" ref="H7:H8" si="2">F7+G7</f>
        <v>9078776376</v>
      </c>
      <c r="I7" s="87">
        <v>5767597136</v>
      </c>
      <c r="J7" s="87">
        <v>5331513018</v>
      </c>
      <c r="K7" s="87">
        <v>11099110154</v>
      </c>
      <c r="L7" s="87">
        <v>0</v>
      </c>
      <c r="M7" s="87">
        <v>0</v>
      </c>
      <c r="N7" s="87">
        <v>0</v>
      </c>
      <c r="O7" s="87">
        <v>117222577.90000001</v>
      </c>
      <c r="P7" s="87">
        <v>63083999.310000002</v>
      </c>
      <c r="Q7" s="87">
        <v>180306577.19999999</v>
      </c>
      <c r="R7" s="87">
        <v>0</v>
      </c>
      <c r="S7" s="87">
        <v>0</v>
      </c>
      <c r="T7" s="87">
        <v>0</v>
      </c>
      <c r="U7" s="87">
        <v>50926960</v>
      </c>
      <c r="V7" s="87">
        <v>118643993</v>
      </c>
      <c r="W7" s="87">
        <v>169570953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68">
        <v>11168164792</v>
      </c>
      <c r="AE7" s="68">
        <v>9359599267</v>
      </c>
      <c r="AF7" s="68">
        <v>20527764060</v>
      </c>
    </row>
    <row r="8" spans="1:34" s="68" customFormat="1" ht="21" customHeight="1">
      <c r="A8" s="112"/>
      <c r="B8" s="61" t="s">
        <v>7</v>
      </c>
      <c r="C8" s="87">
        <f t="shared" si="0"/>
        <v>53786951658.169998</v>
      </c>
      <c r="D8" s="87">
        <f t="shared" si="0"/>
        <v>25497739960.889999</v>
      </c>
      <c r="E8" s="87">
        <f t="shared" si="1"/>
        <v>79284691619.059998</v>
      </c>
      <c r="F8" s="87">
        <v>35427952770</v>
      </c>
      <c r="G8" s="87">
        <v>12536562869</v>
      </c>
      <c r="H8" s="87">
        <f t="shared" si="2"/>
        <v>47964515639</v>
      </c>
      <c r="I8" s="87">
        <v>18006490414</v>
      </c>
      <c r="J8" s="87">
        <v>12075745401</v>
      </c>
      <c r="K8" s="87">
        <v>30082235815</v>
      </c>
      <c r="L8" s="87">
        <v>0</v>
      </c>
      <c r="M8" s="87">
        <v>0</v>
      </c>
      <c r="N8" s="87">
        <v>0</v>
      </c>
      <c r="O8" s="87">
        <v>336535757.39999998</v>
      </c>
      <c r="P8" s="87">
        <v>80122353.290000007</v>
      </c>
      <c r="Q8" s="87">
        <v>416658110.60000002</v>
      </c>
      <c r="R8" s="87">
        <v>0</v>
      </c>
      <c r="S8" s="87">
        <v>17957871</v>
      </c>
      <c r="T8" s="87">
        <v>17957871</v>
      </c>
      <c r="U8" s="87">
        <v>15972716.77</v>
      </c>
      <c r="V8" s="87">
        <v>787351466.60000002</v>
      </c>
      <c r="W8" s="87">
        <v>803324183.39999998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68">
        <v>53786951659</v>
      </c>
      <c r="AE8" s="68">
        <v>25497739961</v>
      </c>
      <c r="AF8" s="68">
        <v>79284691620</v>
      </c>
    </row>
    <row r="9" spans="1:34" ht="21" customHeight="1" thickBot="1">
      <c r="A9" s="60" t="s">
        <v>33</v>
      </c>
      <c r="B9" s="59"/>
      <c r="C9" s="100">
        <f>C6+C7+C8</f>
        <v>74483845886.570007</v>
      </c>
      <c r="D9" s="100">
        <f t="shared" ref="D9:E9" si="3">D6+D7+D8</f>
        <v>43503632263.199997</v>
      </c>
      <c r="E9" s="100">
        <f t="shared" si="3"/>
        <v>117987478149.76999</v>
      </c>
      <c r="F9" s="88">
        <v>48455211638</v>
      </c>
      <c r="G9" s="88">
        <v>23645367418</v>
      </c>
      <c r="H9" s="100">
        <f t="shared" ref="H9" si="4">H6+H7+H8</f>
        <v>72100579057</v>
      </c>
      <c r="I9" s="88">
        <v>24692612736</v>
      </c>
      <c r="J9" s="88">
        <v>18007086610</v>
      </c>
      <c r="K9" s="88">
        <v>42699699346</v>
      </c>
      <c r="L9" s="88">
        <v>0</v>
      </c>
      <c r="M9" s="88">
        <v>0</v>
      </c>
      <c r="N9" s="88">
        <v>0</v>
      </c>
      <c r="O9" s="88">
        <v>1239743079</v>
      </c>
      <c r="P9" s="88">
        <v>866421645.60000002</v>
      </c>
      <c r="Q9" s="88">
        <v>2106164725</v>
      </c>
      <c r="R9" s="88">
        <v>0</v>
      </c>
      <c r="S9" s="88">
        <v>19356981</v>
      </c>
      <c r="T9" s="88">
        <v>19356981</v>
      </c>
      <c r="U9" s="88">
        <v>96278433.769999996</v>
      </c>
      <c r="V9" s="88">
        <v>965399606.60000002</v>
      </c>
      <c r="W9" s="88">
        <v>1061678040</v>
      </c>
      <c r="X9" s="88">
        <v>0</v>
      </c>
      <c r="Y9" s="88">
        <v>0</v>
      </c>
      <c r="Z9" s="88">
        <v>0</v>
      </c>
      <c r="AA9" s="88">
        <v>0</v>
      </c>
      <c r="AB9" s="88">
        <v>0</v>
      </c>
      <c r="AC9" s="88">
        <v>0</v>
      </c>
      <c r="AD9" s="68">
        <v>74483845888</v>
      </c>
      <c r="AE9" s="68">
        <v>43503632262</v>
      </c>
      <c r="AF9" s="96">
        <v>117987000000</v>
      </c>
      <c r="AG9" s="68"/>
      <c r="AH9" s="68"/>
    </row>
    <row r="10" spans="1:34" s="68" customFormat="1" ht="21" customHeight="1">
      <c r="A10" s="110" t="s">
        <v>34</v>
      </c>
      <c r="B10" s="62" t="s">
        <v>6</v>
      </c>
      <c r="C10" s="87">
        <f>F10+I10+L10+O10+R10+U10+X10+AA10</f>
        <v>983560</v>
      </c>
      <c r="D10" s="87">
        <f>G10+J10+M10+P10+S10+V10+Y10+AB10</f>
        <v>323680</v>
      </c>
      <c r="E10" s="87">
        <f>C10+D10</f>
        <v>1307240</v>
      </c>
      <c r="F10" s="87">
        <v>983560</v>
      </c>
      <c r="G10" s="87">
        <v>323680</v>
      </c>
      <c r="H10" s="87">
        <f>F10+G10</f>
        <v>1307240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68">
        <v>983560</v>
      </c>
      <c r="AE10" s="68">
        <v>323680</v>
      </c>
      <c r="AF10" s="68">
        <v>1307240</v>
      </c>
    </row>
    <row r="11" spans="1:34" s="68" customFormat="1" ht="21" customHeight="1">
      <c r="A11" s="111"/>
      <c r="B11" s="61" t="s">
        <v>2</v>
      </c>
      <c r="C11" s="87">
        <f t="shared" ref="C11:D12" si="5">F11+I11+L11+O11+R11+U11+X11+AA11</f>
        <v>8685346</v>
      </c>
      <c r="D11" s="87">
        <f t="shared" si="5"/>
        <v>0</v>
      </c>
      <c r="E11" s="87">
        <f t="shared" ref="E11:E12" si="6">C11+D11</f>
        <v>8685346</v>
      </c>
      <c r="F11" s="87">
        <v>0</v>
      </c>
      <c r="G11" s="87">
        <v>0</v>
      </c>
      <c r="H11" s="87">
        <f t="shared" ref="H11:H12" si="7">F11+G11</f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8685346</v>
      </c>
      <c r="V11" s="87">
        <v>0</v>
      </c>
      <c r="W11" s="87">
        <v>8685346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68">
        <v>8685346</v>
      </c>
      <c r="AE11" s="68">
        <v>0</v>
      </c>
      <c r="AF11" s="68">
        <v>8685346</v>
      </c>
    </row>
    <row r="12" spans="1:34" s="68" customFormat="1" ht="21" customHeight="1">
      <c r="A12" s="112"/>
      <c r="B12" s="61" t="s">
        <v>7</v>
      </c>
      <c r="C12" s="87">
        <f t="shared" si="5"/>
        <v>143284596</v>
      </c>
      <c r="D12" s="87">
        <f t="shared" si="5"/>
        <v>29220329.039999999</v>
      </c>
      <c r="E12" s="87">
        <f t="shared" si="6"/>
        <v>172504925.03999999</v>
      </c>
      <c r="F12" s="87">
        <v>142737051</v>
      </c>
      <c r="G12" s="87">
        <v>29220329.039999999</v>
      </c>
      <c r="H12" s="87">
        <f t="shared" si="7"/>
        <v>171957380.03999999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547545</v>
      </c>
      <c r="P12" s="87">
        <v>0</v>
      </c>
      <c r="Q12" s="87">
        <v>547545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68">
        <v>143284596</v>
      </c>
      <c r="AE12" s="68">
        <v>29220329.039999999</v>
      </c>
      <c r="AF12" s="68">
        <v>172504925</v>
      </c>
    </row>
    <row r="13" spans="1:34" ht="21" customHeight="1" thickBot="1">
      <c r="A13" s="60" t="s">
        <v>33</v>
      </c>
      <c r="B13" s="59"/>
      <c r="C13" s="100">
        <f>C10+C11+C12</f>
        <v>152953502</v>
      </c>
      <c r="D13" s="100">
        <f t="shared" ref="D13:E13" si="8">D10+D11+D12</f>
        <v>29544009.039999999</v>
      </c>
      <c r="E13" s="100">
        <f t="shared" si="8"/>
        <v>182497511.03999999</v>
      </c>
      <c r="F13" s="88">
        <v>143720611</v>
      </c>
      <c r="G13" s="88">
        <v>29544009.039999999</v>
      </c>
      <c r="H13" s="100">
        <f t="shared" ref="H13" si="9">H10+H11+H12</f>
        <v>173264620.03999999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547545</v>
      </c>
      <c r="P13" s="88">
        <v>0</v>
      </c>
      <c r="Q13" s="88">
        <v>547545</v>
      </c>
      <c r="R13" s="88">
        <v>0</v>
      </c>
      <c r="S13" s="88">
        <v>0</v>
      </c>
      <c r="T13" s="88">
        <v>0</v>
      </c>
      <c r="U13" s="88">
        <v>8685346</v>
      </c>
      <c r="V13" s="88">
        <v>0</v>
      </c>
      <c r="W13" s="88">
        <v>8685346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68">
        <v>152953502</v>
      </c>
      <c r="AE13" s="68">
        <v>29544009.039999999</v>
      </c>
      <c r="AF13" s="68">
        <v>182497511</v>
      </c>
      <c r="AG13" s="68"/>
      <c r="AH13" s="68"/>
    </row>
    <row r="14" spans="1:34" s="68" customFormat="1" ht="21" customHeight="1">
      <c r="A14" s="110" t="s">
        <v>35</v>
      </c>
      <c r="B14" s="62" t="s">
        <v>6</v>
      </c>
      <c r="C14" s="87">
        <f>F14+I14+L14+O14+R14+U14+X14+AA14</f>
        <v>533667713.89999998</v>
      </c>
      <c r="D14" s="87">
        <f>G14+J14+M14+P14+S14+V14+Y14+AB14</f>
        <v>901456400.70000005</v>
      </c>
      <c r="E14" s="87">
        <f>C14+D14</f>
        <v>1435124114.5999999</v>
      </c>
      <c r="F14" s="87">
        <v>0</v>
      </c>
      <c r="G14" s="87">
        <v>0</v>
      </c>
      <c r="H14" s="87">
        <f>F14+G14</f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533667713.89999998</v>
      </c>
      <c r="AB14" s="87">
        <v>901456400.70000005</v>
      </c>
      <c r="AC14" s="87">
        <v>1435124115</v>
      </c>
      <c r="AD14" s="68">
        <v>533667713.89999998</v>
      </c>
      <c r="AE14" s="68">
        <v>901456400.70000005</v>
      </c>
      <c r="AF14" s="68">
        <v>1435124115</v>
      </c>
    </row>
    <row r="15" spans="1:34" s="68" customFormat="1" ht="21" customHeight="1">
      <c r="A15" s="111"/>
      <c r="B15" s="61" t="s">
        <v>2</v>
      </c>
      <c r="C15" s="87">
        <f t="shared" ref="C15:D16" si="10">F15+I15+L15+O15+R15+U15+X15+AA15</f>
        <v>1977765160</v>
      </c>
      <c r="D15" s="87">
        <f t="shared" si="10"/>
        <v>288841754.39999998</v>
      </c>
      <c r="E15" s="87">
        <f t="shared" ref="E15:E16" si="11">C15+D15</f>
        <v>2266606914.4000001</v>
      </c>
      <c r="F15" s="87">
        <v>0</v>
      </c>
      <c r="G15" s="87">
        <v>0</v>
      </c>
      <c r="H15" s="87">
        <f t="shared" ref="H15:H16" si="12">F15+G15</f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91620435</v>
      </c>
      <c r="Y15" s="87">
        <v>16037800</v>
      </c>
      <c r="Z15" s="87">
        <v>107658235</v>
      </c>
      <c r="AA15" s="87">
        <v>1886144725</v>
      </c>
      <c r="AB15" s="87">
        <v>272803954.39999998</v>
      </c>
      <c r="AC15" s="87">
        <v>2158948679</v>
      </c>
      <c r="AD15" s="68">
        <v>1977765160</v>
      </c>
      <c r="AE15" s="68">
        <v>288841754.39999998</v>
      </c>
      <c r="AF15" s="68">
        <v>2266606914</v>
      </c>
    </row>
    <row r="16" spans="1:34" s="68" customFormat="1" ht="21" customHeight="1">
      <c r="A16" s="112"/>
      <c r="B16" s="61" t="s">
        <v>7</v>
      </c>
      <c r="C16" s="87">
        <f t="shared" si="10"/>
        <v>0</v>
      </c>
      <c r="D16" s="87">
        <f t="shared" si="10"/>
        <v>0</v>
      </c>
      <c r="E16" s="87">
        <f t="shared" si="11"/>
        <v>0</v>
      </c>
      <c r="F16" s="87">
        <v>0</v>
      </c>
      <c r="G16" s="87">
        <v>0</v>
      </c>
      <c r="H16" s="87">
        <f t="shared" si="12"/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68">
        <v>0</v>
      </c>
      <c r="AE16" s="68">
        <v>0</v>
      </c>
      <c r="AF16" s="68">
        <v>0</v>
      </c>
    </row>
    <row r="17" spans="1:34" ht="21" customHeight="1" thickBot="1">
      <c r="A17" s="60" t="s">
        <v>33</v>
      </c>
      <c r="B17" s="59"/>
      <c r="C17" s="100">
        <f>C14+C15+C16</f>
        <v>2511432873.9000001</v>
      </c>
      <c r="D17" s="100">
        <f t="shared" ref="D17:E17" si="13">D14+D15+D16</f>
        <v>1190298155.0999999</v>
      </c>
      <c r="E17" s="100">
        <f t="shared" si="13"/>
        <v>3701731029</v>
      </c>
      <c r="F17" s="88">
        <v>0</v>
      </c>
      <c r="G17" s="88">
        <v>0</v>
      </c>
      <c r="H17" s="100">
        <f t="shared" ref="H17" si="14">H14+H15+H16</f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91620435</v>
      </c>
      <c r="Y17" s="88">
        <v>16037800</v>
      </c>
      <c r="Z17" s="88">
        <v>107658235</v>
      </c>
      <c r="AA17" s="88">
        <v>2419812439</v>
      </c>
      <c r="AB17" s="88">
        <v>1174260355</v>
      </c>
      <c r="AC17" s="88">
        <v>3594072794</v>
      </c>
      <c r="AD17" s="68">
        <v>2511432874</v>
      </c>
      <c r="AE17" s="68">
        <v>1190298155</v>
      </c>
      <c r="AF17" s="68">
        <v>3701731029</v>
      </c>
      <c r="AG17" s="68"/>
      <c r="AH17" s="68"/>
    </row>
    <row r="18" spans="1:34" s="68" customFormat="1" ht="21" customHeight="1">
      <c r="A18" s="110" t="s">
        <v>36</v>
      </c>
      <c r="B18" s="62" t="s">
        <v>6</v>
      </c>
      <c r="C18" s="87">
        <f>F18+I18+L18+O18+R18+U18+X18+AA18</f>
        <v>35716641.069999993</v>
      </c>
      <c r="D18" s="87">
        <f>G18+J18+M18+P18+S18+V18+Y18+AB18</f>
        <v>12685578.637999998</v>
      </c>
      <c r="E18" s="87">
        <f>C18+D18</f>
        <v>48402219.707999989</v>
      </c>
      <c r="F18" s="87">
        <v>11747210</v>
      </c>
      <c r="G18" s="87">
        <v>6013092</v>
      </c>
      <c r="H18" s="87">
        <f>F18+G18</f>
        <v>17760302</v>
      </c>
      <c r="I18" s="87">
        <v>3307145</v>
      </c>
      <c r="J18" s="87">
        <v>371583</v>
      </c>
      <c r="K18" s="87">
        <v>3678728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20478865.129999999</v>
      </c>
      <c r="V18" s="87">
        <v>5592004.108</v>
      </c>
      <c r="W18" s="87">
        <v>26070869.239999998</v>
      </c>
      <c r="X18" s="87">
        <v>0</v>
      </c>
      <c r="Y18" s="87">
        <v>0</v>
      </c>
      <c r="Z18" s="87">
        <v>0</v>
      </c>
      <c r="AA18" s="87">
        <v>183420.94</v>
      </c>
      <c r="AB18" s="87">
        <v>708899.53</v>
      </c>
      <c r="AC18" s="87">
        <v>892320.47</v>
      </c>
      <c r="AD18" s="68">
        <v>35716641.07</v>
      </c>
      <c r="AE18" s="68">
        <v>12685578.640000001</v>
      </c>
      <c r="AF18" s="68">
        <v>48402219.710000001</v>
      </c>
    </row>
    <row r="19" spans="1:34" s="68" customFormat="1" ht="21" customHeight="1">
      <c r="A19" s="111"/>
      <c r="B19" s="61" t="s">
        <v>2</v>
      </c>
      <c r="C19" s="87">
        <f t="shared" ref="C19:D20" si="15">F19+I19+L19+O19+R19+U19+X19+AA19</f>
        <v>652060273.12</v>
      </c>
      <c r="D19" s="87">
        <f t="shared" si="15"/>
        <v>338651342.36000001</v>
      </c>
      <c r="E19" s="87">
        <f t="shared" ref="E19:E20" si="16">C19+D19</f>
        <v>990711615.48000002</v>
      </c>
      <c r="F19" s="87">
        <v>218944128</v>
      </c>
      <c r="G19" s="87">
        <v>6184621</v>
      </c>
      <c r="H19" s="87">
        <f t="shared" ref="H19:H20" si="17">F19+G19</f>
        <v>225128749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47272768.119999997</v>
      </c>
      <c r="V19" s="87">
        <v>40409974.359999999</v>
      </c>
      <c r="W19" s="87">
        <v>87682742.480000004</v>
      </c>
      <c r="X19" s="87">
        <v>385843377</v>
      </c>
      <c r="Y19" s="87">
        <v>292056747</v>
      </c>
      <c r="Z19" s="87">
        <v>677900124</v>
      </c>
      <c r="AA19" s="87">
        <v>0</v>
      </c>
      <c r="AB19" s="87">
        <v>0</v>
      </c>
      <c r="AC19" s="87">
        <v>0</v>
      </c>
      <c r="AD19" s="68">
        <v>652060273.10000002</v>
      </c>
      <c r="AE19" s="68">
        <v>338651342.39999998</v>
      </c>
      <c r="AF19" s="68">
        <v>990711615.5</v>
      </c>
    </row>
    <row r="20" spans="1:34" s="68" customFormat="1" ht="21" customHeight="1">
      <c r="A20" s="112"/>
      <c r="B20" s="61" t="s">
        <v>7</v>
      </c>
      <c r="C20" s="87">
        <f t="shared" si="15"/>
        <v>1301105326.99</v>
      </c>
      <c r="D20" s="87">
        <f t="shared" si="15"/>
        <v>765297798.38999987</v>
      </c>
      <c r="E20" s="87">
        <f t="shared" si="16"/>
        <v>2066403125.3799999</v>
      </c>
      <c r="F20" s="87">
        <v>642189279</v>
      </c>
      <c r="G20" s="87">
        <v>370349535.69999999</v>
      </c>
      <c r="H20" s="87">
        <f t="shared" si="17"/>
        <v>1012538814.7</v>
      </c>
      <c r="I20" s="87">
        <v>30225685</v>
      </c>
      <c r="J20" s="87">
        <v>188108860.69999999</v>
      </c>
      <c r="K20" s="87">
        <v>218334545.69999999</v>
      </c>
      <c r="L20" s="87">
        <v>0</v>
      </c>
      <c r="M20" s="87">
        <v>0</v>
      </c>
      <c r="N20" s="87">
        <v>0</v>
      </c>
      <c r="O20" s="87">
        <v>14529424.09</v>
      </c>
      <c r="P20" s="87">
        <v>43064460.689999998</v>
      </c>
      <c r="Q20" s="87">
        <v>57593884.789999999</v>
      </c>
      <c r="R20" s="87">
        <v>185924</v>
      </c>
      <c r="S20" s="87">
        <v>22353</v>
      </c>
      <c r="T20" s="87">
        <v>208277</v>
      </c>
      <c r="U20" s="87">
        <v>613975014.89999998</v>
      </c>
      <c r="V20" s="87">
        <v>163752588.30000001</v>
      </c>
      <c r="W20" s="87">
        <v>777727603.20000005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68">
        <v>1301105327</v>
      </c>
      <c r="AE20" s="68">
        <v>765297798.39999998</v>
      </c>
      <c r="AF20" s="68">
        <v>2066403125</v>
      </c>
    </row>
    <row r="21" spans="1:34" ht="21" customHeight="1" thickBot="1">
      <c r="A21" s="60" t="s">
        <v>33</v>
      </c>
      <c r="B21" s="59"/>
      <c r="C21" s="100">
        <f>C18+C19+C20</f>
        <v>1988882241.1800001</v>
      </c>
      <c r="D21" s="100">
        <f t="shared" ref="D21:E21" si="18">D18+D19+D20</f>
        <v>1116634719.388</v>
      </c>
      <c r="E21" s="100">
        <f t="shared" si="18"/>
        <v>3105516960.5679998</v>
      </c>
      <c r="F21" s="88">
        <v>872880617</v>
      </c>
      <c r="G21" s="88">
        <v>382547248.69999999</v>
      </c>
      <c r="H21" s="100">
        <f t="shared" ref="H21" si="19">H18+H19+H20</f>
        <v>1255427865.7</v>
      </c>
      <c r="I21" s="88">
        <v>33532830</v>
      </c>
      <c r="J21" s="88">
        <v>188480443.69999999</v>
      </c>
      <c r="K21" s="88">
        <v>222013273.69999999</v>
      </c>
      <c r="L21" s="88">
        <v>0</v>
      </c>
      <c r="M21" s="88">
        <v>0</v>
      </c>
      <c r="N21" s="88">
        <v>0</v>
      </c>
      <c r="O21" s="88">
        <v>14529424.09</v>
      </c>
      <c r="P21" s="88">
        <v>43064460.689999998</v>
      </c>
      <c r="Q21" s="88">
        <v>57593884.789999999</v>
      </c>
      <c r="R21" s="88">
        <v>185924</v>
      </c>
      <c r="S21" s="88">
        <v>22353</v>
      </c>
      <c r="T21" s="88">
        <v>208277</v>
      </c>
      <c r="U21" s="88">
        <v>681726648.20000005</v>
      </c>
      <c r="V21" s="88">
        <v>209754566.80000001</v>
      </c>
      <c r="W21" s="88">
        <v>891481215</v>
      </c>
      <c r="X21" s="88">
        <v>385843377</v>
      </c>
      <c r="Y21" s="88">
        <v>292056747</v>
      </c>
      <c r="Z21" s="88">
        <v>677900124</v>
      </c>
      <c r="AA21" s="88">
        <v>183420.94</v>
      </c>
      <c r="AB21" s="88">
        <v>708899.53</v>
      </c>
      <c r="AC21" s="88">
        <v>892320.47</v>
      </c>
      <c r="AD21" s="68">
        <v>1988882241</v>
      </c>
      <c r="AE21" s="68">
        <v>1116634719</v>
      </c>
      <c r="AF21" s="68">
        <v>3105516961</v>
      </c>
      <c r="AG21" s="68"/>
      <c r="AH21" s="68"/>
    </row>
    <row r="22" spans="1:34" s="68" customFormat="1" ht="21" customHeight="1">
      <c r="A22" s="110" t="s">
        <v>3</v>
      </c>
      <c r="B22" s="62" t="s">
        <v>6</v>
      </c>
      <c r="C22" s="87">
        <f>F22+I22+L22+O22+R22+U22+X22+AA22</f>
        <v>423761163.10000002</v>
      </c>
      <c r="D22" s="87">
        <f>G22+J22+M22+P22+S22+V22+Y22+AB22</f>
        <v>2435749</v>
      </c>
      <c r="E22" s="87">
        <f>C22+D22</f>
        <v>426196912.10000002</v>
      </c>
      <c r="F22" s="87">
        <v>0</v>
      </c>
      <c r="G22" s="87">
        <v>0</v>
      </c>
      <c r="H22" s="87">
        <f>F22+G22</f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423761163.10000002</v>
      </c>
      <c r="AB22" s="87">
        <v>2435749</v>
      </c>
      <c r="AC22" s="87">
        <v>426196912.10000002</v>
      </c>
      <c r="AD22" s="68">
        <v>423761163.10000002</v>
      </c>
      <c r="AE22" s="68">
        <v>2435749</v>
      </c>
      <c r="AF22" s="68">
        <v>426196912.10000002</v>
      </c>
    </row>
    <row r="23" spans="1:34" s="68" customFormat="1" ht="21" customHeight="1">
      <c r="A23" s="111"/>
      <c r="B23" s="61" t="s">
        <v>2</v>
      </c>
      <c r="C23" s="87">
        <f t="shared" ref="C23:D24" si="20">F23+I23+L23+O23+R23+U23+X23+AA23</f>
        <v>0</v>
      </c>
      <c r="D23" s="87">
        <f t="shared" si="20"/>
        <v>0</v>
      </c>
      <c r="E23" s="87">
        <f t="shared" ref="E23:E24" si="21">C23+D23</f>
        <v>0</v>
      </c>
      <c r="F23" s="87">
        <v>0</v>
      </c>
      <c r="G23" s="87">
        <v>0</v>
      </c>
      <c r="H23" s="87">
        <f t="shared" ref="H23:H24" si="22">F23+G23</f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68">
        <v>0</v>
      </c>
      <c r="AE23" s="68">
        <v>0</v>
      </c>
      <c r="AF23" s="68">
        <v>0</v>
      </c>
    </row>
    <row r="24" spans="1:34" s="68" customFormat="1" ht="21" customHeight="1">
      <c r="A24" s="112"/>
      <c r="B24" s="61" t="s">
        <v>7</v>
      </c>
      <c r="C24" s="87">
        <f t="shared" si="20"/>
        <v>0</v>
      </c>
      <c r="D24" s="87">
        <f t="shared" si="20"/>
        <v>638479</v>
      </c>
      <c r="E24" s="87">
        <f t="shared" si="21"/>
        <v>638479</v>
      </c>
      <c r="F24" s="87">
        <v>0</v>
      </c>
      <c r="G24" s="87">
        <v>638479</v>
      </c>
      <c r="H24" s="87">
        <f t="shared" si="22"/>
        <v>638479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68">
        <v>0</v>
      </c>
      <c r="AE24" s="68">
        <v>638479</v>
      </c>
      <c r="AF24" s="68">
        <v>638479</v>
      </c>
    </row>
    <row r="25" spans="1:34" ht="21" customHeight="1" thickBot="1">
      <c r="A25" s="60" t="s">
        <v>33</v>
      </c>
      <c r="B25" s="59"/>
      <c r="C25" s="100">
        <f>C22+C23+C24</f>
        <v>423761163.10000002</v>
      </c>
      <c r="D25" s="100">
        <f t="shared" ref="D25:E25" si="23">D22+D23+D24</f>
        <v>3074228</v>
      </c>
      <c r="E25" s="100">
        <f t="shared" si="23"/>
        <v>426835391.10000002</v>
      </c>
      <c r="F25" s="88">
        <v>0</v>
      </c>
      <c r="G25" s="88">
        <v>638479</v>
      </c>
      <c r="H25" s="100">
        <f t="shared" ref="H25" si="24">H22+H23+H24</f>
        <v>638479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423761163.10000002</v>
      </c>
      <c r="AB25" s="88">
        <v>2435749</v>
      </c>
      <c r="AC25" s="88">
        <v>426196912.10000002</v>
      </c>
      <c r="AD25" s="68">
        <v>423761163.10000002</v>
      </c>
      <c r="AE25" s="68">
        <v>3074228</v>
      </c>
      <c r="AF25" s="68">
        <v>426835391.10000002</v>
      </c>
      <c r="AG25" s="68"/>
      <c r="AH25" s="68"/>
    </row>
    <row r="26" spans="1:34" s="68" customFormat="1" ht="21" customHeight="1">
      <c r="A26" s="110" t="s">
        <v>4</v>
      </c>
      <c r="B26" s="62" t="s">
        <v>6</v>
      </c>
      <c r="C26" s="87">
        <f>F26+I26+L26+O26+R26+U26+X26+AA26</f>
        <v>3973504</v>
      </c>
      <c r="D26" s="87">
        <f>G26+J26+M26+P26+S26+V26+Y26+AB26</f>
        <v>50720457.649999999</v>
      </c>
      <c r="E26" s="87">
        <f>C26+D26</f>
        <v>54693961.649999999</v>
      </c>
      <c r="F26" s="87">
        <v>3973504</v>
      </c>
      <c r="G26" s="87">
        <v>50720457.649999999</v>
      </c>
      <c r="H26" s="87">
        <f>F26+G26</f>
        <v>54693961.649999999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68">
        <v>3973504</v>
      </c>
      <c r="AE26" s="68">
        <v>50720457.649999999</v>
      </c>
      <c r="AF26" s="68">
        <v>54693961.649999999</v>
      </c>
    </row>
    <row r="27" spans="1:34" s="68" customFormat="1" ht="21" customHeight="1">
      <c r="A27" s="111"/>
      <c r="B27" s="61" t="s">
        <v>2</v>
      </c>
      <c r="C27" s="87">
        <f t="shared" ref="C27:D28" si="25">F27+I27+L27+O27+R27+U27+X27+AA27</f>
        <v>19031108</v>
      </c>
      <c r="D27" s="87">
        <f t="shared" si="25"/>
        <v>257633106.30000001</v>
      </c>
      <c r="E27" s="87">
        <f t="shared" ref="E27:E28" si="26">C27+D27</f>
        <v>276664214.30000001</v>
      </c>
      <c r="F27" s="87">
        <v>19031108</v>
      </c>
      <c r="G27" s="87">
        <v>257633106.30000001</v>
      </c>
      <c r="H27" s="87">
        <f t="shared" ref="H27:H28" si="27">F27+G27</f>
        <v>276664214.30000001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68">
        <v>19031108</v>
      </c>
      <c r="AE27" s="68">
        <v>257633106.30000001</v>
      </c>
      <c r="AF27" s="68">
        <v>276664214.30000001</v>
      </c>
    </row>
    <row r="28" spans="1:34" s="68" customFormat="1" ht="21" customHeight="1">
      <c r="A28" s="112"/>
      <c r="B28" s="61" t="s">
        <v>7</v>
      </c>
      <c r="C28" s="87">
        <f t="shared" si="25"/>
        <v>427418010.60000002</v>
      </c>
      <c r="D28" s="87">
        <f t="shared" si="25"/>
        <v>328017569.5</v>
      </c>
      <c r="E28" s="87">
        <f t="shared" si="26"/>
        <v>755435580.10000002</v>
      </c>
      <c r="F28" s="87">
        <v>332950579.60000002</v>
      </c>
      <c r="G28" s="87">
        <v>280743349.5</v>
      </c>
      <c r="H28" s="87">
        <f t="shared" si="27"/>
        <v>613693929.10000002</v>
      </c>
      <c r="I28" s="87">
        <v>94467431</v>
      </c>
      <c r="J28" s="87">
        <v>47274220</v>
      </c>
      <c r="K28" s="87">
        <v>141741651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68">
        <v>427418010.60000002</v>
      </c>
      <c r="AE28" s="68">
        <v>328017569.5</v>
      </c>
      <c r="AF28" s="68">
        <v>755435580.10000002</v>
      </c>
    </row>
    <row r="29" spans="1:34" ht="21" customHeight="1" thickBot="1">
      <c r="A29" s="60" t="s">
        <v>33</v>
      </c>
      <c r="B29" s="59"/>
      <c r="C29" s="100">
        <f>C26+C27+C28</f>
        <v>450422622.60000002</v>
      </c>
      <c r="D29" s="100">
        <f t="shared" ref="D29:E29" si="28">D26+D27+D28</f>
        <v>636371133.45000005</v>
      </c>
      <c r="E29" s="100">
        <f t="shared" si="28"/>
        <v>1086793756.05</v>
      </c>
      <c r="F29" s="88">
        <v>355955191.60000002</v>
      </c>
      <c r="G29" s="88">
        <v>589096913.5</v>
      </c>
      <c r="H29" s="100">
        <f t="shared" ref="H29" si="29">H26+H27+H28</f>
        <v>945052105.04999995</v>
      </c>
      <c r="I29" s="88">
        <v>94467431</v>
      </c>
      <c r="J29" s="88">
        <v>47274220</v>
      </c>
      <c r="K29" s="88">
        <v>141741651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68">
        <v>450422622.60000002</v>
      </c>
      <c r="AE29" s="68">
        <v>636371133.5</v>
      </c>
      <c r="AF29" s="68">
        <v>1086793756</v>
      </c>
      <c r="AG29" s="68"/>
      <c r="AH29" s="68"/>
    </row>
    <row r="30" spans="1:34" s="68" customFormat="1" ht="21" customHeight="1">
      <c r="A30" s="110" t="s">
        <v>5</v>
      </c>
      <c r="B30" s="62" t="s">
        <v>6</v>
      </c>
      <c r="C30" s="87">
        <f>F30+I30+L30+O30+R30+U30+X30+AA30</f>
        <v>0</v>
      </c>
      <c r="D30" s="87">
        <f>G30+J30+M30+P30+S30+V30+Y30+AB30</f>
        <v>65458518.509999998</v>
      </c>
      <c r="E30" s="87">
        <f>C30+D30</f>
        <v>65458518.509999998</v>
      </c>
      <c r="F30" s="87">
        <v>0</v>
      </c>
      <c r="G30" s="87">
        <v>14183508.51</v>
      </c>
      <c r="H30" s="87">
        <f>F30+G30</f>
        <v>14183508.51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3017000</v>
      </c>
      <c r="W30" s="87">
        <v>3017000</v>
      </c>
      <c r="X30" s="87">
        <v>0</v>
      </c>
      <c r="Y30" s="87">
        <v>48258010</v>
      </c>
      <c r="Z30" s="87">
        <v>48258010</v>
      </c>
      <c r="AA30" s="87">
        <v>0</v>
      </c>
      <c r="AB30" s="87">
        <v>0</v>
      </c>
      <c r="AC30" s="87">
        <v>0</v>
      </c>
      <c r="AD30" s="68">
        <v>0</v>
      </c>
      <c r="AE30" s="68">
        <v>65458518.509999998</v>
      </c>
      <c r="AF30" s="68">
        <v>65458518.509999998</v>
      </c>
    </row>
    <row r="31" spans="1:34" s="68" customFormat="1" ht="21" customHeight="1">
      <c r="A31" s="111"/>
      <c r="B31" s="61" t="s">
        <v>2</v>
      </c>
      <c r="C31" s="87">
        <f t="shared" ref="C31:D32" si="30">F31+I31+L31+O31+R31+U31+X31+AA31</f>
        <v>89493876</v>
      </c>
      <c r="D31" s="87">
        <f t="shared" si="30"/>
        <v>143139093</v>
      </c>
      <c r="E31" s="87">
        <f t="shared" ref="E31:E32" si="31">C31+D31</f>
        <v>232632969</v>
      </c>
      <c r="F31" s="87">
        <v>8668227</v>
      </c>
      <c r="G31" s="87">
        <v>5329540</v>
      </c>
      <c r="H31" s="87">
        <f t="shared" ref="H31:H32" si="32">F31+G31</f>
        <v>13997767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9025934</v>
      </c>
      <c r="V31" s="87">
        <v>0</v>
      </c>
      <c r="W31" s="87">
        <v>9025934</v>
      </c>
      <c r="X31" s="87">
        <v>71799715</v>
      </c>
      <c r="Y31" s="87">
        <v>137809553</v>
      </c>
      <c r="Z31" s="87">
        <v>209609268</v>
      </c>
      <c r="AA31" s="87">
        <v>0</v>
      </c>
      <c r="AB31" s="87">
        <v>0</v>
      </c>
      <c r="AC31" s="87">
        <v>0</v>
      </c>
      <c r="AD31" s="68">
        <v>89493876</v>
      </c>
      <c r="AE31" s="68">
        <v>143139093</v>
      </c>
      <c r="AF31" s="68">
        <v>232632969</v>
      </c>
    </row>
    <row r="32" spans="1:34" s="68" customFormat="1" ht="21" customHeight="1">
      <c r="A32" s="112"/>
      <c r="B32" s="61" t="s">
        <v>7</v>
      </c>
      <c r="C32" s="87">
        <f t="shared" si="30"/>
        <v>277614843.30000001</v>
      </c>
      <c r="D32" s="87">
        <f t="shared" si="30"/>
        <v>145823652.69999999</v>
      </c>
      <c r="E32" s="87">
        <f t="shared" si="31"/>
        <v>423438496</v>
      </c>
      <c r="F32" s="87">
        <v>218338356.30000001</v>
      </c>
      <c r="G32" s="87">
        <v>145814363.69999999</v>
      </c>
      <c r="H32" s="87">
        <f t="shared" si="32"/>
        <v>364152720</v>
      </c>
      <c r="I32" s="87">
        <v>59276487</v>
      </c>
      <c r="J32" s="87">
        <v>0</v>
      </c>
      <c r="K32" s="87">
        <v>59276487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9289</v>
      </c>
      <c r="T32" s="87">
        <v>9289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68">
        <v>277614843.30000001</v>
      </c>
      <c r="AE32" s="68">
        <v>145823652.69999999</v>
      </c>
      <c r="AF32" s="68">
        <v>423438496.10000002</v>
      </c>
    </row>
    <row r="33" spans="1:34" ht="21" customHeight="1" thickBot="1">
      <c r="A33" s="60" t="s">
        <v>33</v>
      </c>
      <c r="B33" s="59"/>
      <c r="C33" s="100">
        <f>C30+C31+C32</f>
        <v>367108719.30000001</v>
      </c>
      <c r="D33" s="100">
        <f t="shared" ref="D33:E33" si="33">D30+D31+D32</f>
        <v>354421264.20999998</v>
      </c>
      <c r="E33" s="100">
        <f t="shared" si="33"/>
        <v>721529983.50999999</v>
      </c>
      <c r="F33" s="88">
        <v>227006583.30000001</v>
      </c>
      <c r="G33" s="88">
        <v>165327412.19999999</v>
      </c>
      <c r="H33" s="100">
        <f t="shared" ref="H33" si="34">H30+H31+H32</f>
        <v>392333995.50999999</v>
      </c>
      <c r="I33" s="88">
        <v>59276487</v>
      </c>
      <c r="J33" s="88">
        <v>0</v>
      </c>
      <c r="K33" s="88">
        <v>59276487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9289</v>
      </c>
      <c r="T33" s="88">
        <v>9289</v>
      </c>
      <c r="U33" s="88">
        <v>9025934</v>
      </c>
      <c r="V33" s="88">
        <v>3017000</v>
      </c>
      <c r="W33" s="88">
        <v>12042934</v>
      </c>
      <c r="X33" s="88">
        <v>71799715</v>
      </c>
      <c r="Y33" s="88">
        <v>186067563</v>
      </c>
      <c r="Z33" s="88">
        <v>257867278</v>
      </c>
      <c r="AA33" s="88">
        <v>0</v>
      </c>
      <c r="AB33" s="88">
        <v>0</v>
      </c>
      <c r="AC33" s="88">
        <v>0</v>
      </c>
      <c r="AD33" s="68">
        <v>367108719.30000001</v>
      </c>
      <c r="AE33" s="68">
        <v>354421264.19999999</v>
      </c>
      <c r="AF33" s="68">
        <v>721529983.60000002</v>
      </c>
      <c r="AG33" s="68"/>
      <c r="AH33" s="68"/>
    </row>
    <row r="34" spans="1:34" s="68" customFormat="1" ht="21" customHeight="1">
      <c r="A34" s="110" t="s">
        <v>8</v>
      </c>
      <c r="B34" s="62" t="s">
        <v>6</v>
      </c>
      <c r="C34" s="87">
        <f>F34+I34+L34+O34+R34+U34+X34+AA34</f>
        <v>0</v>
      </c>
      <c r="D34" s="87">
        <f>G34+J34+M34+P34+S34+V34+Y34+AB34</f>
        <v>0</v>
      </c>
      <c r="E34" s="87">
        <f>C34+D34</f>
        <v>0</v>
      </c>
      <c r="F34" s="87">
        <v>0</v>
      </c>
      <c r="G34" s="87">
        <v>0</v>
      </c>
      <c r="H34" s="87">
        <f>F34+G34</f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68">
        <v>0</v>
      </c>
      <c r="AE34" s="68">
        <v>0</v>
      </c>
      <c r="AF34" s="68">
        <v>0</v>
      </c>
    </row>
    <row r="35" spans="1:34" s="68" customFormat="1" ht="21" customHeight="1">
      <c r="A35" s="111"/>
      <c r="B35" s="61" t="s">
        <v>2</v>
      </c>
      <c r="C35" s="87">
        <f t="shared" ref="C35:D36" si="35">F35+I35+L35+O35+R35+U35+X35+AA35</f>
        <v>0</v>
      </c>
      <c r="D35" s="87">
        <f t="shared" si="35"/>
        <v>4871262</v>
      </c>
      <c r="E35" s="87">
        <f t="shared" ref="E35:E36" si="36">C35+D35</f>
        <v>4871262</v>
      </c>
      <c r="F35" s="87">
        <v>0</v>
      </c>
      <c r="G35" s="87">
        <v>4871262</v>
      </c>
      <c r="H35" s="87">
        <f t="shared" ref="H35:H36" si="37">F35+G35</f>
        <v>4871262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68">
        <v>0</v>
      </c>
      <c r="AE35" s="68">
        <v>4871262</v>
      </c>
      <c r="AF35" s="68">
        <v>4871262</v>
      </c>
    </row>
    <row r="36" spans="1:34" s="68" customFormat="1" ht="21" customHeight="1">
      <c r="A36" s="112"/>
      <c r="B36" s="61" t="s">
        <v>7</v>
      </c>
      <c r="C36" s="87">
        <f t="shared" si="35"/>
        <v>0</v>
      </c>
      <c r="D36" s="87">
        <f t="shared" si="35"/>
        <v>41990027.100000001</v>
      </c>
      <c r="E36" s="87">
        <f t="shared" si="36"/>
        <v>41990027.100000001</v>
      </c>
      <c r="F36" s="87">
        <v>0</v>
      </c>
      <c r="G36" s="87">
        <v>41990027.100000001</v>
      </c>
      <c r="H36" s="87">
        <f t="shared" si="37"/>
        <v>41990027.100000001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68">
        <v>0</v>
      </c>
      <c r="AE36" s="68">
        <v>41990027.100000001</v>
      </c>
      <c r="AF36" s="68">
        <v>41990027.100000001</v>
      </c>
    </row>
    <row r="37" spans="1:34" ht="21" customHeight="1" thickBot="1">
      <c r="A37" s="60" t="s">
        <v>33</v>
      </c>
      <c r="B37" s="59"/>
      <c r="C37" s="100">
        <f>C34+C35+C36</f>
        <v>0</v>
      </c>
      <c r="D37" s="100">
        <f t="shared" ref="D37:E37" si="38">D34+D35+D36</f>
        <v>46861289.100000001</v>
      </c>
      <c r="E37" s="100">
        <f t="shared" si="38"/>
        <v>46861289.100000001</v>
      </c>
      <c r="F37" s="88">
        <v>0</v>
      </c>
      <c r="G37" s="88">
        <v>46861289.100000001</v>
      </c>
      <c r="H37" s="100">
        <f t="shared" ref="H37" si="39">H34+H35+H36</f>
        <v>46861289.100000001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68">
        <v>0</v>
      </c>
      <c r="AE37" s="68">
        <v>46861289.100000001</v>
      </c>
      <c r="AF37" s="68">
        <v>46861289.100000001</v>
      </c>
      <c r="AG37" s="68"/>
      <c r="AH37" s="68"/>
    </row>
    <row r="38" spans="1:34" s="68" customFormat="1" ht="21" customHeight="1">
      <c r="A38" s="110" t="s">
        <v>9</v>
      </c>
      <c r="B38" s="62" t="s">
        <v>6</v>
      </c>
      <c r="C38" s="87">
        <f>F38+I38+L38+O38+R38+U38+X38+AA38</f>
        <v>0</v>
      </c>
      <c r="D38" s="87">
        <f>G38+J38+M38+P38+S38+V38+Y38+AB38</f>
        <v>0</v>
      </c>
      <c r="E38" s="87">
        <f>C38+D38</f>
        <v>0</v>
      </c>
      <c r="F38" s="87">
        <v>0</v>
      </c>
      <c r="G38" s="87">
        <v>0</v>
      </c>
      <c r="H38" s="87">
        <f>F38+G38</f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68">
        <v>0</v>
      </c>
      <c r="AE38" s="68">
        <v>0</v>
      </c>
      <c r="AF38" s="68">
        <v>0</v>
      </c>
    </row>
    <row r="39" spans="1:34" s="68" customFormat="1" ht="21" customHeight="1">
      <c r="A39" s="111"/>
      <c r="B39" s="61" t="s">
        <v>2</v>
      </c>
      <c r="C39" s="87">
        <f t="shared" ref="C39:D40" si="40">F39+I39+L39+O39+R39+U39+X39+AA39</f>
        <v>0</v>
      </c>
      <c r="D39" s="87">
        <f t="shared" si="40"/>
        <v>0</v>
      </c>
      <c r="E39" s="87">
        <f t="shared" ref="E39:E40" si="41">C39+D39</f>
        <v>0</v>
      </c>
      <c r="F39" s="87">
        <v>0</v>
      </c>
      <c r="G39" s="87">
        <v>0</v>
      </c>
      <c r="H39" s="87">
        <f t="shared" ref="H39:H40" si="42">F39+G39</f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68">
        <v>0</v>
      </c>
      <c r="AE39" s="68">
        <v>0</v>
      </c>
      <c r="AF39" s="68">
        <v>0</v>
      </c>
    </row>
    <row r="40" spans="1:34" s="68" customFormat="1" ht="21" customHeight="1">
      <c r="A40" s="112"/>
      <c r="B40" s="61" t="s">
        <v>7</v>
      </c>
      <c r="C40" s="87">
        <f t="shared" si="40"/>
        <v>84162568</v>
      </c>
      <c r="D40" s="87">
        <f t="shared" si="40"/>
        <v>40927426.390000001</v>
      </c>
      <c r="E40" s="87">
        <f t="shared" si="41"/>
        <v>125089994.39</v>
      </c>
      <c r="F40" s="87">
        <v>84162568</v>
      </c>
      <c r="G40" s="87">
        <v>40927426.390000001</v>
      </c>
      <c r="H40" s="87">
        <f t="shared" si="42"/>
        <v>125089994.39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68">
        <v>84162568</v>
      </c>
      <c r="AE40" s="68">
        <v>40927426.390000001</v>
      </c>
      <c r="AF40" s="68">
        <v>125089994.40000001</v>
      </c>
    </row>
    <row r="41" spans="1:34" ht="21" customHeight="1" thickBot="1">
      <c r="A41" s="60" t="s">
        <v>33</v>
      </c>
      <c r="B41" s="59"/>
      <c r="C41" s="100">
        <f>C38+C39+C40</f>
        <v>84162568</v>
      </c>
      <c r="D41" s="100">
        <f t="shared" ref="D41:E41" si="43">D38+D39+D40</f>
        <v>40927426.390000001</v>
      </c>
      <c r="E41" s="100">
        <f t="shared" si="43"/>
        <v>125089994.39</v>
      </c>
      <c r="F41" s="88">
        <v>84162568</v>
      </c>
      <c r="G41" s="88">
        <v>40927426.390000001</v>
      </c>
      <c r="H41" s="100">
        <f t="shared" ref="H41" si="44">H38+H39+H40</f>
        <v>125089994.39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68">
        <v>84162568</v>
      </c>
      <c r="AE41" s="68">
        <v>40927426.390000001</v>
      </c>
      <c r="AF41" s="68">
        <v>125089994.40000001</v>
      </c>
      <c r="AG41" s="68"/>
      <c r="AH41" s="68"/>
    </row>
    <row r="42" spans="1:34" s="68" customFormat="1" ht="21" customHeight="1">
      <c r="A42" s="110" t="s">
        <v>10</v>
      </c>
      <c r="B42" s="62" t="s">
        <v>6</v>
      </c>
      <c r="C42" s="87">
        <f>F42+I42+L42+O42+R42+U42+X42+AA42</f>
        <v>0</v>
      </c>
      <c r="D42" s="87">
        <f>G42+J42+M42+P42+S42+V42+Y42+AB42</f>
        <v>0</v>
      </c>
      <c r="E42" s="87">
        <f>C42+D42</f>
        <v>0</v>
      </c>
      <c r="F42" s="87">
        <v>0</v>
      </c>
      <c r="G42" s="87">
        <v>0</v>
      </c>
      <c r="H42" s="87">
        <f>F42+G42</f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68">
        <v>0</v>
      </c>
      <c r="AE42" s="68">
        <v>0</v>
      </c>
      <c r="AF42" s="68">
        <v>0</v>
      </c>
    </row>
    <row r="43" spans="1:34" s="68" customFormat="1" ht="21" customHeight="1">
      <c r="A43" s="111"/>
      <c r="B43" s="61" t="s">
        <v>2</v>
      </c>
      <c r="C43" s="87">
        <f t="shared" ref="C43:D44" si="45">F43+I43+L43+O43+R43+U43+X43+AA43</f>
        <v>0</v>
      </c>
      <c r="D43" s="87">
        <f t="shared" si="45"/>
        <v>0</v>
      </c>
      <c r="E43" s="87">
        <f t="shared" ref="E43:E44" si="46">C43+D43</f>
        <v>0</v>
      </c>
      <c r="F43" s="87">
        <v>0</v>
      </c>
      <c r="G43" s="87">
        <v>0</v>
      </c>
      <c r="H43" s="87">
        <f t="shared" ref="H43:H44" si="47">F43+G43</f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68">
        <v>0</v>
      </c>
      <c r="AE43" s="68">
        <v>0</v>
      </c>
      <c r="AF43" s="68">
        <v>0</v>
      </c>
    </row>
    <row r="44" spans="1:34" s="68" customFormat="1" ht="21" customHeight="1">
      <c r="A44" s="112"/>
      <c r="B44" s="61" t="s">
        <v>7</v>
      </c>
      <c r="C44" s="87">
        <f t="shared" si="45"/>
        <v>117320850.3</v>
      </c>
      <c r="D44" s="87">
        <f t="shared" si="45"/>
        <v>655761044.5</v>
      </c>
      <c r="E44" s="87">
        <f t="shared" si="46"/>
        <v>773081894.79999995</v>
      </c>
      <c r="F44" s="87">
        <v>117107873.3</v>
      </c>
      <c r="G44" s="87">
        <v>655622443.5</v>
      </c>
      <c r="H44" s="87">
        <f t="shared" si="47"/>
        <v>772730316.79999995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109615</v>
      </c>
      <c r="Q44" s="87">
        <v>109615</v>
      </c>
      <c r="R44" s="87">
        <v>0</v>
      </c>
      <c r="S44" s="87">
        <v>28986</v>
      </c>
      <c r="T44" s="87">
        <v>28986</v>
      </c>
      <c r="U44" s="87">
        <v>212977</v>
      </c>
      <c r="V44" s="87">
        <v>0</v>
      </c>
      <c r="W44" s="87">
        <v>212977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68">
        <v>117320850.3</v>
      </c>
      <c r="AE44" s="68">
        <v>655761044.5</v>
      </c>
      <c r="AF44" s="68">
        <v>773081894.79999995</v>
      </c>
    </row>
    <row r="45" spans="1:34" ht="21" customHeight="1" thickBot="1">
      <c r="A45" s="60" t="s">
        <v>33</v>
      </c>
      <c r="B45" s="59"/>
      <c r="C45" s="100">
        <f>C42+C43+C44</f>
        <v>117320850.3</v>
      </c>
      <c r="D45" s="100">
        <f t="shared" ref="D45:E45" si="48">D42+D43+D44</f>
        <v>655761044.5</v>
      </c>
      <c r="E45" s="100">
        <f t="shared" si="48"/>
        <v>773081894.79999995</v>
      </c>
      <c r="F45" s="88">
        <v>117107873.3</v>
      </c>
      <c r="G45" s="88">
        <v>655622443.5</v>
      </c>
      <c r="H45" s="100">
        <f t="shared" ref="H45" si="49">H42+H43+H44</f>
        <v>772730316.79999995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109615</v>
      </c>
      <c r="Q45" s="88">
        <v>109615</v>
      </c>
      <c r="R45" s="88">
        <v>0</v>
      </c>
      <c r="S45" s="88">
        <v>28986</v>
      </c>
      <c r="T45" s="88">
        <v>28986</v>
      </c>
      <c r="U45" s="88">
        <v>212977</v>
      </c>
      <c r="V45" s="88">
        <v>0</v>
      </c>
      <c r="W45" s="88">
        <v>212977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68">
        <v>117320850.3</v>
      </c>
      <c r="AE45" s="68">
        <v>655761044.5</v>
      </c>
      <c r="AF45" s="68">
        <v>773081894.79999995</v>
      </c>
      <c r="AG45" s="68"/>
      <c r="AH45" s="68"/>
    </row>
    <row r="46" spans="1:34" s="68" customFormat="1" ht="21" customHeight="1">
      <c r="A46" s="110" t="s">
        <v>11</v>
      </c>
      <c r="B46" s="62" t="s">
        <v>6</v>
      </c>
      <c r="C46" s="87">
        <f>F46+I46+L46+O46+R46+U46+X46+AA46</f>
        <v>1016062</v>
      </c>
      <c r="D46" s="87">
        <f>G46+J46+M46+P46+S46+V46+Y46+AB46</f>
        <v>11464600</v>
      </c>
      <c r="E46" s="87">
        <f>C46+D46</f>
        <v>12480662</v>
      </c>
      <c r="F46" s="87">
        <v>1016062</v>
      </c>
      <c r="G46" s="87">
        <v>0</v>
      </c>
      <c r="H46" s="87">
        <f>F46+G46</f>
        <v>1016062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11464600</v>
      </c>
      <c r="Z46" s="87">
        <v>11464600</v>
      </c>
      <c r="AA46" s="87">
        <v>0</v>
      </c>
      <c r="AB46" s="87">
        <v>0</v>
      </c>
      <c r="AC46" s="87">
        <v>0</v>
      </c>
      <c r="AD46" s="68">
        <v>1016062</v>
      </c>
      <c r="AE46" s="68">
        <v>11464600</v>
      </c>
      <c r="AF46" s="68">
        <v>12480662</v>
      </c>
    </row>
    <row r="47" spans="1:34" s="68" customFormat="1" ht="21" customHeight="1">
      <c r="A47" s="111"/>
      <c r="B47" s="61" t="s">
        <v>2</v>
      </c>
      <c r="C47" s="87">
        <f t="shared" ref="C47:D48" si="50">F47+I47+L47+O47+R47+U47+X47+AA47</f>
        <v>88107350</v>
      </c>
      <c r="D47" s="87">
        <f t="shared" si="50"/>
        <v>122941686</v>
      </c>
      <c r="E47" s="87">
        <f t="shared" ref="E47:E48" si="51">C47+D47</f>
        <v>211049036</v>
      </c>
      <c r="F47" s="87">
        <v>0</v>
      </c>
      <c r="G47" s="87">
        <v>0</v>
      </c>
      <c r="H47" s="87">
        <f t="shared" ref="H47:H48" si="52">F47+G47</f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88107350</v>
      </c>
      <c r="Y47" s="87">
        <v>122941686</v>
      </c>
      <c r="Z47" s="87">
        <v>211049036</v>
      </c>
      <c r="AA47" s="87">
        <v>0</v>
      </c>
      <c r="AB47" s="87">
        <v>0</v>
      </c>
      <c r="AC47" s="87">
        <v>0</v>
      </c>
      <c r="AD47" s="68">
        <v>88107350</v>
      </c>
      <c r="AE47" s="68">
        <v>122941686</v>
      </c>
      <c r="AF47" s="68">
        <v>211049036</v>
      </c>
    </row>
    <row r="48" spans="1:34" s="68" customFormat="1" ht="21" customHeight="1">
      <c r="A48" s="112"/>
      <c r="B48" s="61" t="s">
        <v>7</v>
      </c>
      <c r="C48" s="87">
        <f t="shared" si="50"/>
        <v>42139357</v>
      </c>
      <c r="D48" s="87">
        <f t="shared" si="50"/>
        <v>89565107.709999993</v>
      </c>
      <c r="E48" s="87">
        <f t="shared" si="51"/>
        <v>131704464.70999999</v>
      </c>
      <c r="F48" s="87">
        <v>40813975</v>
      </c>
      <c r="G48" s="87">
        <v>89565107.709999993</v>
      </c>
      <c r="H48" s="87">
        <f t="shared" si="52"/>
        <v>130379082.70999999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1325382</v>
      </c>
      <c r="P48" s="87">
        <v>0</v>
      </c>
      <c r="Q48" s="87">
        <v>1325382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68">
        <v>42139357</v>
      </c>
      <c r="AE48" s="68">
        <v>89565107.709999993</v>
      </c>
      <c r="AF48" s="68">
        <v>131704464.7</v>
      </c>
    </row>
    <row r="49" spans="1:34" ht="21" customHeight="1" thickBot="1">
      <c r="A49" s="60" t="s">
        <v>33</v>
      </c>
      <c r="B49" s="59"/>
      <c r="C49" s="100">
        <f>C46+C47+C48</f>
        <v>131262769</v>
      </c>
      <c r="D49" s="100">
        <f t="shared" ref="D49:E49" si="53">D46+D47+D48</f>
        <v>223971393.70999998</v>
      </c>
      <c r="E49" s="100">
        <f t="shared" si="53"/>
        <v>355234162.70999998</v>
      </c>
      <c r="F49" s="88">
        <v>41830037</v>
      </c>
      <c r="G49" s="88">
        <v>89565107.709999993</v>
      </c>
      <c r="H49" s="100">
        <f t="shared" ref="H49" si="54">H46+H47+H48</f>
        <v>131395144.70999999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1325382</v>
      </c>
      <c r="P49" s="88">
        <v>0</v>
      </c>
      <c r="Q49" s="88">
        <v>1325382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88107350</v>
      </c>
      <c r="Y49" s="88">
        <v>134406286</v>
      </c>
      <c r="Z49" s="88">
        <v>222513636</v>
      </c>
      <c r="AA49" s="88">
        <v>0</v>
      </c>
      <c r="AB49" s="88">
        <v>0</v>
      </c>
      <c r="AC49" s="88">
        <v>0</v>
      </c>
      <c r="AD49" s="68">
        <v>131262769</v>
      </c>
      <c r="AE49" s="68">
        <v>223971393.69999999</v>
      </c>
      <c r="AF49" s="68">
        <v>355234162.69999999</v>
      </c>
      <c r="AG49" s="68"/>
      <c r="AH49" s="68"/>
    </row>
    <row r="50" spans="1:34" s="68" customFormat="1" ht="21" customHeight="1">
      <c r="A50" s="110" t="s">
        <v>37</v>
      </c>
      <c r="B50" s="62" t="s">
        <v>6</v>
      </c>
      <c r="C50" s="87">
        <f>F50+I50+L50+O50+R50+U50+X50+AA50</f>
        <v>0</v>
      </c>
      <c r="D50" s="87">
        <f>G50+J50+M50+P50+S50+V50+Y50+AB50</f>
        <v>0</v>
      </c>
      <c r="E50" s="87">
        <f>C50+D50</f>
        <v>0</v>
      </c>
      <c r="F50" s="87">
        <v>0</v>
      </c>
      <c r="G50" s="87">
        <v>0</v>
      </c>
      <c r="H50" s="87">
        <f>F50+G50</f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68">
        <v>0</v>
      </c>
      <c r="AE50" s="68">
        <v>0</v>
      </c>
      <c r="AF50" s="68">
        <v>0</v>
      </c>
    </row>
    <row r="51" spans="1:34" s="68" customFormat="1" ht="21" customHeight="1">
      <c r="A51" s="111"/>
      <c r="B51" s="61" t="s">
        <v>2</v>
      </c>
      <c r="C51" s="87">
        <f t="shared" ref="C51:D52" si="55">F51+I51+L51+O51+R51+U51+X51+AA51</f>
        <v>0</v>
      </c>
      <c r="D51" s="87">
        <f t="shared" si="55"/>
        <v>0</v>
      </c>
      <c r="E51" s="87">
        <f t="shared" ref="E51:E52" si="56">C51+D51</f>
        <v>0</v>
      </c>
      <c r="F51" s="87">
        <v>0</v>
      </c>
      <c r="G51" s="87">
        <v>0</v>
      </c>
      <c r="H51" s="87">
        <f t="shared" ref="H51:H52" si="57">F51+G51</f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68">
        <v>0</v>
      </c>
      <c r="AE51" s="68">
        <v>0</v>
      </c>
      <c r="AF51" s="68">
        <v>0</v>
      </c>
    </row>
    <row r="52" spans="1:34" s="68" customFormat="1" ht="21" customHeight="1">
      <c r="A52" s="112"/>
      <c r="B52" s="61" t="s">
        <v>7</v>
      </c>
      <c r="C52" s="87">
        <f t="shared" si="55"/>
        <v>3528351</v>
      </c>
      <c r="D52" s="87">
        <f t="shared" si="55"/>
        <v>65329784.560000002</v>
      </c>
      <c r="E52" s="87">
        <f t="shared" si="56"/>
        <v>68858135.560000002</v>
      </c>
      <c r="F52" s="87">
        <v>3528351</v>
      </c>
      <c r="G52" s="87">
        <v>65329784.560000002</v>
      </c>
      <c r="H52" s="87">
        <f t="shared" si="57"/>
        <v>68858135.560000002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  <c r="AD52" s="68">
        <v>3528351</v>
      </c>
      <c r="AE52" s="68">
        <v>65329784.560000002</v>
      </c>
      <c r="AF52" s="68">
        <v>68858135.560000002</v>
      </c>
    </row>
    <row r="53" spans="1:34" ht="21" customHeight="1" thickBot="1">
      <c r="A53" s="60" t="s">
        <v>33</v>
      </c>
      <c r="B53" s="59"/>
      <c r="C53" s="100">
        <f>C50+C51+C52</f>
        <v>3528351</v>
      </c>
      <c r="D53" s="100">
        <f t="shared" ref="D53:E53" si="58">D50+D51+D52</f>
        <v>65329784.560000002</v>
      </c>
      <c r="E53" s="100">
        <f t="shared" si="58"/>
        <v>68858135.560000002</v>
      </c>
      <c r="F53" s="88">
        <v>3528351</v>
      </c>
      <c r="G53" s="88">
        <v>65329784.560000002</v>
      </c>
      <c r="H53" s="100">
        <f t="shared" ref="H53" si="59">H50+H51+H52</f>
        <v>68858135.560000002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68">
        <v>3528351</v>
      </c>
      <c r="AE53" s="68">
        <v>65329784.560000002</v>
      </c>
      <c r="AF53" s="68">
        <v>68858135.560000002</v>
      </c>
      <c r="AG53" s="68"/>
      <c r="AH53" s="68"/>
    </row>
    <row r="54" spans="1:34" s="68" customFormat="1" ht="21" customHeight="1">
      <c r="A54" s="110" t="s">
        <v>38</v>
      </c>
      <c r="B54" s="62" t="s">
        <v>6</v>
      </c>
      <c r="C54" s="87">
        <f>F54+I54+L54+O54+R54+U54+X54+AA54</f>
        <v>0</v>
      </c>
      <c r="D54" s="87">
        <f>G54+J54+M54+P54+S54+V54+Y54+AB54</f>
        <v>0</v>
      </c>
      <c r="E54" s="87">
        <f>C54+D54</f>
        <v>0</v>
      </c>
      <c r="F54" s="87">
        <v>0</v>
      </c>
      <c r="G54" s="87">
        <v>0</v>
      </c>
      <c r="H54" s="87">
        <f>F54+G54</f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  <c r="AD54" s="68">
        <v>0</v>
      </c>
      <c r="AE54" s="68">
        <v>0</v>
      </c>
      <c r="AF54" s="68">
        <v>0</v>
      </c>
    </row>
    <row r="55" spans="1:34" s="68" customFormat="1" ht="21" customHeight="1">
      <c r="A55" s="111"/>
      <c r="B55" s="61" t="s">
        <v>2</v>
      </c>
      <c r="C55" s="87">
        <f t="shared" ref="C55:D56" si="60">F55+I55+L55+O55+R55+U55+X55+AA55</f>
        <v>0</v>
      </c>
      <c r="D55" s="87">
        <f t="shared" si="60"/>
        <v>0</v>
      </c>
      <c r="E55" s="87">
        <f t="shared" ref="E55:E56" si="61">C55+D55</f>
        <v>0</v>
      </c>
      <c r="F55" s="87">
        <v>0</v>
      </c>
      <c r="G55" s="87">
        <v>0</v>
      </c>
      <c r="H55" s="87">
        <f t="shared" ref="H55:H56" si="62">F55+G55</f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  <c r="AD55" s="68">
        <v>0</v>
      </c>
      <c r="AE55" s="68">
        <v>0</v>
      </c>
      <c r="AF55" s="68">
        <v>0</v>
      </c>
    </row>
    <row r="56" spans="1:34" s="68" customFormat="1" ht="21" customHeight="1">
      <c r="A56" s="112"/>
      <c r="B56" s="61" t="s">
        <v>7</v>
      </c>
      <c r="C56" s="87">
        <f t="shared" si="60"/>
        <v>0</v>
      </c>
      <c r="D56" s="87">
        <f t="shared" si="60"/>
        <v>28290925</v>
      </c>
      <c r="E56" s="87">
        <f t="shared" si="61"/>
        <v>28290925</v>
      </c>
      <c r="F56" s="87">
        <v>0</v>
      </c>
      <c r="G56" s="87">
        <v>28290925</v>
      </c>
      <c r="H56" s="87">
        <f t="shared" si="62"/>
        <v>28290925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  <c r="AD56" s="68">
        <v>0</v>
      </c>
      <c r="AE56" s="68">
        <v>28290925</v>
      </c>
      <c r="AF56" s="68">
        <v>28290925</v>
      </c>
    </row>
    <row r="57" spans="1:34" ht="21" customHeight="1" thickBot="1">
      <c r="A57" s="60" t="s">
        <v>33</v>
      </c>
      <c r="B57" s="59"/>
      <c r="C57" s="100">
        <f>C54+C55+C56</f>
        <v>0</v>
      </c>
      <c r="D57" s="100">
        <f t="shared" ref="D57:E57" si="63">D54+D55+D56</f>
        <v>28290925</v>
      </c>
      <c r="E57" s="100">
        <f t="shared" si="63"/>
        <v>28290925</v>
      </c>
      <c r="F57" s="88">
        <v>0</v>
      </c>
      <c r="G57" s="88">
        <v>28290925</v>
      </c>
      <c r="H57" s="100">
        <f t="shared" ref="H57" si="64">H54+H55+H56</f>
        <v>28290925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68">
        <v>0</v>
      </c>
      <c r="AE57" s="68">
        <v>28290925</v>
      </c>
      <c r="AF57" s="68">
        <v>28290925</v>
      </c>
      <c r="AG57" s="68"/>
      <c r="AH57" s="68"/>
    </row>
    <row r="58" spans="1:34" s="68" customFormat="1" ht="21" customHeight="1">
      <c r="A58" s="110" t="s">
        <v>39</v>
      </c>
      <c r="B58" s="62" t="s">
        <v>6</v>
      </c>
      <c r="C58" s="87">
        <f>F58+I58+L58+O58+R58+U58+X58+AA58</f>
        <v>0</v>
      </c>
      <c r="D58" s="87">
        <f>G58+J58+M58+P58+S58+V58+Y58+AB58</f>
        <v>0</v>
      </c>
      <c r="E58" s="87">
        <f>C58+D58</f>
        <v>0</v>
      </c>
      <c r="F58" s="87">
        <v>0</v>
      </c>
      <c r="G58" s="87">
        <v>0</v>
      </c>
      <c r="H58" s="87">
        <f>F58+G58</f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  <c r="AD58" s="68">
        <v>0</v>
      </c>
      <c r="AE58" s="68">
        <v>0</v>
      </c>
      <c r="AF58" s="68">
        <v>0</v>
      </c>
    </row>
    <row r="59" spans="1:34" s="68" customFormat="1" ht="21" customHeight="1">
      <c r="A59" s="111"/>
      <c r="B59" s="61" t="s">
        <v>2</v>
      </c>
      <c r="C59" s="87">
        <f t="shared" ref="C59:D60" si="65">F59+I59+L59+O59+R59+U59+X59+AA59</f>
        <v>0</v>
      </c>
      <c r="D59" s="87">
        <f t="shared" si="65"/>
        <v>0</v>
      </c>
      <c r="E59" s="87">
        <f t="shared" ref="E59:E60" si="66">C59+D59</f>
        <v>0</v>
      </c>
      <c r="F59" s="87">
        <v>0</v>
      </c>
      <c r="G59" s="87">
        <v>0</v>
      </c>
      <c r="H59" s="87">
        <f t="shared" ref="H59:H60" si="67">F59+G59</f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  <c r="AD59" s="68">
        <v>0</v>
      </c>
      <c r="AE59" s="68">
        <v>0</v>
      </c>
      <c r="AF59" s="68">
        <v>0</v>
      </c>
    </row>
    <row r="60" spans="1:34" s="68" customFormat="1" ht="21" customHeight="1">
      <c r="A60" s="112"/>
      <c r="B60" s="61" t="s">
        <v>7</v>
      </c>
      <c r="C60" s="87">
        <f t="shared" si="65"/>
        <v>18485970</v>
      </c>
      <c r="D60" s="87">
        <f t="shared" si="65"/>
        <v>0</v>
      </c>
      <c r="E60" s="87">
        <f t="shared" si="66"/>
        <v>18485970</v>
      </c>
      <c r="F60" s="87">
        <v>18485970</v>
      </c>
      <c r="G60" s="87">
        <v>0</v>
      </c>
      <c r="H60" s="87">
        <f t="shared" si="67"/>
        <v>18485970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  <c r="AD60" s="68">
        <v>18485970</v>
      </c>
      <c r="AE60" s="68">
        <v>0</v>
      </c>
      <c r="AF60" s="68">
        <v>18485970</v>
      </c>
    </row>
    <row r="61" spans="1:34" ht="21" customHeight="1" thickBot="1">
      <c r="A61" s="60" t="s">
        <v>33</v>
      </c>
      <c r="B61" s="59"/>
      <c r="C61" s="100">
        <f>C58+C59+C60</f>
        <v>18485970</v>
      </c>
      <c r="D61" s="100">
        <f t="shared" ref="D61:E61" si="68">D58+D59+D60</f>
        <v>0</v>
      </c>
      <c r="E61" s="100">
        <f t="shared" si="68"/>
        <v>18485970</v>
      </c>
      <c r="F61" s="88">
        <v>18485970</v>
      </c>
      <c r="G61" s="88">
        <v>0</v>
      </c>
      <c r="H61" s="100">
        <f t="shared" ref="H61" si="69">H58+H59+H60</f>
        <v>18485970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68">
        <v>18485970</v>
      </c>
      <c r="AE61" s="68">
        <v>0</v>
      </c>
      <c r="AF61" s="68">
        <v>18485970</v>
      </c>
      <c r="AG61" s="68"/>
      <c r="AH61" s="68"/>
    </row>
    <row r="62" spans="1:34" s="68" customFormat="1" ht="21" customHeight="1">
      <c r="A62" s="110" t="s">
        <v>40</v>
      </c>
      <c r="B62" s="62" t="s">
        <v>6</v>
      </c>
      <c r="C62" s="87">
        <f>F62+I62+L62+O62+R62+U62+X62+AA62</f>
        <v>0</v>
      </c>
      <c r="D62" s="87">
        <f>G62+J62+M62+P62+S62+V62+Y62+AB62</f>
        <v>0</v>
      </c>
      <c r="E62" s="87">
        <f>C62+D62</f>
        <v>0</v>
      </c>
      <c r="F62" s="87">
        <v>0</v>
      </c>
      <c r="G62" s="87">
        <v>0</v>
      </c>
      <c r="H62" s="87">
        <f>F62+G62</f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  <c r="AD62" s="68">
        <v>0</v>
      </c>
      <c r="AE62" s="68">
        <v>0</v>
      </c>
      <c r="AF62" s="68">
        <v>0</v>
      </c>
    </row>
    <row r="63" spans="1:34" s="68" customFormat="1" ht="21" customHeight="1">
      <c r="A63" s="111"/>
      <c r="B63" s="61" t="s">
        <v>2</v>
      </c>
      <c r="C63" s="87">
        <f t="shared" ref="C63:D64" si="70">F63+I63+L63+O63+R63+U63+X63+AA63</f>
        <v>0</v>
      </c>
      <c r="D63" s="87">
        <f t="shared" si="70"/>
        <v>0</v>
      </c>
      <c r="E63" s="87">
        <f t="shared" ref="E63:E64" si="71">C63+D63</f>
        <v>0</v>
      </c>
      <c r="F63" s="87">
        <v>0</v>
      </c>
      <c r="G63" s="87">
        <v>0</v>
      </c>
      <c r="H63" s="87">
        <f t="shared" ref="H63:H64" si="72">F63+G63</f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68">
        <v>0</v>
      </c>
      <c r="AE63" s="68">
        <v>0</v>
      </c>
      <c r="AF63" s="68">
        <v>0</v>
      </c>
    </row>
    <row r="64" spans="1:34" s="68" customFormat="1" ht="21" customHeight="1">
      <c r="A64" s="112"/>
      <c r="B64" s="61" t="s">
        <v>7</v>
      </c>
      <c r="C64" s="87">
        <f t="shared" si="70"/>
        <v>4981644</v>
      </c>
      <c r="D64" s="87">
        <f t="shared" si="70"/>
        <v>15559140</v>
      </c>
      <c r="E64" s="87">
        <f t="shared" si="71"/>
        <v>20540784</v>
      </c>
      <c r="F64" s="87">
        <v>4981644</v>
      </c>
      <c r="G64" s="87">
        <v>15559140</v>
      </c>
      <c r="H64" s="87">
        <f t="shared" si="72"/>
        <v>20540784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  <c r="AD64" s="68">
        <v>4981644</v>
      </c>
      <c r="AE64" s="68">
        <v>15559140</v>
      </c>
      <c r="AF64" s="68">
        <v>20540784</v>
      </c>
    </row>
    <row r="65" spans="1:34" ht="21" customHeight="1" thickBot="1">
      <c r="A65" s="60" t="s">
        <v>33</v>
      </c>
      <c r="B65" s="59"/>
      <c r="C65" s="100">
        <f>C62+C63+C64</f>
        <v>4981644</v>
      </c>
      <c r="D65" s="100">
        <f t="shared" ref="D65:E65" si="73">D62+D63+D64</f>
        <v>15559140</v>
      </c>
      <c r="E65" s="100">
        <f t="shared" si="73"/>
        <v>20540784</v>
      </c>
      <c r="F65" s="88">
        <v>4981644</v>
      </c>
      <c r="G65" s="88">
        <v>15559140</v>
      </c>
      <c r="H65" s="100">
        <f t="shared" ref="H65" si="74">H62+H63+H64</f>
        <v>20540784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68">
        <v>4981644</v>
      </c>
      <c r="AE65" s="68">
        <v>15559140</v>
      </c>
      <c r="AF65" s="68">
        <v>20540784</v>
      </c>
      <c r="AG65" s="68"/>
      <c r="AH65" s="68"/>
    </row>
    <row r="66" spans="1:34" s="68" customFormat="1" ht="21" customHeight="1">
      <c r="A66" s="110" t="s">
        <v>41</v>
      </c>
      <c r="B66" s="62" t="s">
        <v>6</v>
      </c>
      <c r="C66" s="87">
        <f>F66+I66+L66+O66+R66+U66+X66+AA66</f>
        <v>0</v>
      </c>
      <c r="D66" s="87">
        <f>G66+J66+M66+P66+S66+V66+Y66+AB66</f>
        <v>0</v>
      </c>
      <c r="E66" s="87">
        <f>C66+D66</f>
        <v>0</v>
      </c>
      <c r="F66" s="87">
        <v>0</v>
      </c>
      <c r="G66" s="87">
        <v>0</v>
      </c>
      <c r="H66" s="87">
        <f>F66+G66</f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  <c r="AD66" s="68">
        <v>0</v>
      </c>
      <c r="AE66" s="68">
        <v>0</v>
      </c>
      <c r="AF66" s="68">
        <v>0</v>
      </c>
    </row>
    <row r="67" spans="1:34" s="68" customFormat="1" ht="21" customHeight="1">
      <c r="A67" s="111"/>
      <c r="B67" s="61" t="s">
        <v>2</v>
      </c>
      <c r="C67" s="87">
        <f t="shared" ref="C67:D68" si="75">F67+I67+L67+O67+R67+U67+X67+AA67</f>
        <v>0</v>
      </c>
      <c r="D67" s="87">
        <f t="shared" si="75"/>
        <v>0</v>
      </c>
      <c r="E67" s="87">
        <f t="shared" ref="E67:E68" si="76">C67+D67</f>
        <v>0</v>
      </c>
      <c r="F67" s="87">
        <v>0</v>
      </c>
      <c r="G67" s="87">
        <v>0</v>
      </c>
      <c r="H67" s="87">
        <f t="shared" ref="H67:H68" si="77">F67+G67</f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  <c r="AD67" s="68">
        <v>0</v>
      </c>
      <c r="AE67" s="68">
        <v>0</v>
      </c>
      <c r="AF67" s="68">
        <v>0</v>
      </c>
    </row>
    <row r="68" spans="1:34" s="68" customFormat="1" ht="21" customHeight="1">
      <c r="A68" s="112"/>
      <c r="B68" s="61" t="s">
        <v>7</v>
      </c>
      <c r="C68" s="87">
        <f t="shared" si="75"/>
        <v>42187962.619999997</v>
      </c>
      <c r="D68" s="87">
        <f t="shared" si="75"/>
        <v>8340725</v>
      </c>
      <c r="E68" s="87">
        <f t="shared" si="76"/>
        <v>50528687.619999997</v>
      </c>
      <c r="F68" s="87">
        <v>42187962.619999997</v>
      </c>
      <c r="G68" s="87">
        <v>8340725</v>
      </c>
      <c r="H68" s="87">
        <f t="shared" si="77"/>
        <v>50528687.619999997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  <c r="AD68" s="68">
        <v>42187962.619999997</v>
      </c>
      <c r="AE68" s="68">
        <v>8340725</v>
      </c>
      <c r="AF68" s="68">
        <v>50528687.619999997</v>
      </c>
    </row>
    <row r="69" spans="1:34" ht="21" customHeight="1" thickBot="1">
      <c r="A69" s="60" t="s">
        <v>33</v>
      </c>
      <c r="B69" s="59"/>
      <c r="C69" s="100">
        <f>C66+C67+C68</f>
        <v>42187962.619999997</v>
      </c>
      <c r="D69" s="100">
        <f t="shared" ref="D69:E69" si="78">D66+D67+D68</f>
        <v>8340725</v>
      </c>
      <c r="E69" s="100">
        <f t="shared" si="78"/>
        <v>50528687.619999997</v>
      </c>
      <c r="F69" s="88">
        <v>42187962.619999997</v>
      </c>
      <c r="G69" s="88">
        <v>8340725</v>
      </c>
      <c r="H69" s="100">
        <f t="shared" ref="H69" si="79">H66+H67+H68</f>
        <v>50528687.619999997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68">
        <v>42187962.619999997</v>
      </c>
      <c r="AE69" s="68">
        <v>8340725</v>
      </c>
      <c r="AF69" s="68">
        <v>50528687.619999997</v>
      </c>
      <c r="AG69" s="68"/>
      <c r="AH69" s="68"/>
    </row>
    <row r="70" spans="1:34" s="68" customFormat="1" ht="21" customHeight="1">
      <c r="A70" s="110" t="s">
        <v>42</v>
      </c>
      <c r="B70" s="62" t="s">
        <v>6</v>
      </c>
      <c r="C70" s="87">
        <f>F70+I70+L70+O70+R70+U70+X70+AA70</f>
        <v>0</v>
      </c>
      <c r="D70" s="87">
        <f>G70+J70+M70+P70+S70+V70+Y70+AB70</f>
        <v>0</v>
      </c>
      <c r="E70" s="87">
        <f>C70+D70</f>
        <v>0</v>
      </c>
      <c r="F70" s="87">
        <v>0</v>
      </c>
      <c r="G70" s="87">
        <v>0</v>
      </c>
      <c r="H70" s="87">
        <f>F70+G70</f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  <c r="AD70" s="68">
        <v>0</v>
      </c>
      <c r="AE70" s="68">
        <v>0</v>
      </c>
      <c r="AF70" s="68">
        <v>0</v>
      </c>
    </row>
    <row r="71" spans="1:34" s="68" customFormat="1" ht="21" customHeight="1">
      <c r="A71" s="111"/>
      <c r="B71" s="61" t="s">
        <v>2</v>
      </c>
      <c r="C71" s="87">
        <f t="shared" ref="C71:D72" si="80">F71+I71+L71+O71+R71+U71+X71+AA71</f>
        <v>0</v>
      </c>
      <c r="D71" s="87">
        <f t="shared" si="80"/>
        <v>0</v>
      </c>
      <c r="E71" s="87">
        <f t="shared" ref="E71:E72" si="81">C71+D71</f>
        <v>0</v>
      </c>
      <c r="F71" s="87">
        <v>0</v>
      </c>
      <c r="G71" s="87">
        <v>0</v>
      </c>
      <c r="H71" s="87">
        <f t="shared" ref="H71:H72" si="82">F71+G71</f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  <c r="AD71" s="68">
        <v>0</v>
      </c>
      <c r="AE71" s="68">
        <v>0</v>
      </c>
      <c r="AF71" s="68">
        <v>0</v>
      </c>
    </row>
    <row r="72" spans="1:34" s="68" customFormat="1" ht="21" customHeight="1">
      <c r="A72" s="112"/>
      <c r="B72" s="61" t="s">
        <v>7</v>
      </c>
      <c r="C72" s="87">
        <f t="shared" si="80"/>
        <v>0</v>
      </c>
      <c r="D72" s="87">
        <f t="shared" si="80"/>
        <v>8086792.091</v>
      </c>
      <c r="E72" s="87">
        <f t="shared" si="81"/>
        <v>8086792.091</v>
      </c>
      <c r="F72" s="87">
        <v>0</v>
      </c>
      <c r="G72" s="87">
        <v>8086792.091</v>
      </c>
      <c r="H72" s="87">
        <f t="shared" si="82"/>
        <v>8086792.091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  <c r="AD72" s="68">
        <v>0</v>
      </c>
      <c r="AE72" s="68">
        <v>8086792.091</v>
      </c>
      <c r="AF72" s="68">
        <v>8086792.091</v>
      </c>
    </row>
    <row r="73" spans="1:34" ht="21" customHeight="1" thickBot="1">
      <c r="A73" s="60" t="s">
        <v>33</v>
      </c>
      <c r="B73" s="59"/>
      <c r="C73" s="100">
        <f>C70+C71+C72</f>
        <v>0</v>
      </c>
      <c r="D73" s="100">
        <f t="shared" ref="D73:E73" si="83">D70+D71+D72</f>
        <v>8086792.091</v>
      </c>
      <c r="E73" s="100">
        <f t="shared" si="83"/>
        <v>8086792.091</v>
      </c>
      <c r="F73" s="88">
        <v>0</v>
      </c>
      <c r="G73" s="88">
        <v>8086792.091</v>
      </c>
      <c r="H73" s="100">
        <f t="shared" ref="H73" si="84">H70+H71+H72</f>
        <v>8086792.091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68">
        <v>0</v>
      </c>
      <c r="AE73" s="68">
        <v>8086792.091</v>
      </c>
      <c r="AF73" s="68">
        <v>8086792.091</v>
      </c>
      <c r="AG73" s="68"/>
      <c r="AH73" s="68"/>
    </row>
    <row r="74" spans="1:34" s="68" customFormat="1" ht="21" customHeight="1">
      <c r="A74" s="110" t="s">
        <v>43</v>
      </c>
      <c r="B74" s="62" t="s">
        <v>6</v>
      </c>
      <c r="C74" s="87">
        <f>F74+I74+L74+O74+R74+U74+X74+AA74</f>
        <v>5362673558.2799997</v>
      </c>
      <c r="D74" s="87">
        <f>G74+J74+M74+P74+S74+V74+Y74+AB74</f>
        <v>5181603030.6400003</v>
      </c>
      <c r="E74" s="87">
        <f>C74+D74</f>
        <v>10544276588.92</v>
      </c>
      <c r="F74" s="87">
        <v>4600393598</v>
      </c>
      <c r="G74" s="87">
        <v>4559688190</v>
      </c>
      <c r="H74" s="87">
        <f>F74+G74</f>
        <v>9160081788</v>
      </c>
      <c r="I74" s="87">
        <v>413730587</v>
      </c>
      <c r="J74" s="87">
        <v>463382047.60000002</v>
      </c>
      <c r="K74" s="87">
        <v>877112634.60000002</v>
      </c>
      <c r="L74" s="87">
        <v>101725734.5</v>
      </c>
      <c r="M74" s="87">
        <v>88908194.790000007</v>
      </c>
      <c r="N74" s="87">
        <v>190633929.30000001</v>
      </c>
      <c r="O74" s="87">
        <v>4683185</v>
      </c>
      <c r="P74" s="87">
        <v>5556507</v>
      </c>
      <c r="Q74" s="87">
        <v>10239692</v>
      </c>
      <c r="R74" s="87">
        <v>539747</v>
      </c>
      <c r="S74" s="87">
        <v>1462920</v>
      </c>
      <c r="T74" s="87">
        <v>2002667</v>
      </c>
      <c r="U74" s="87">
        <v>234975118</v>
      </c>
      <c r="V74" s="87">
        <v>30982665</v>
      </c>
      <c r="W74" s="87">
        <v>265957783</v>
      </c>
      <c r="X74" s="87">
        <v>0</v>
      </c>
      <c r="Y74" s="87">
        <v>0</v>
      </c>
      <c r="Z74" s="87">
        <v>0</v>
      </c>
      <c r="AA74" s="87">
        <v>6625588.7800000003</v>
      </c>
      <c r="AB74" s="87">
        <v>31622506.25</v>
      </c>
      <c r="AC74" s="87">
        <v>38248095.030000001</v>
      </c>
      <c r="AD74" s="68">
        <v>5348404717</v>
      </c>
      <c r="AE74" s="68">
        <v>5181603030</v>
      </c>
      <c r="AF74" s="68">
        <v>10530007747</v>
      </c>
    </row>
    <row r="75" spans="1:34" s="68" customFormat="1" ht="21" customHeight="1">
      <c r="A75" s="111"/>
      <c r="B75" s="61" t="s">
        <v>2</v>
      </c>
      <c r="C75" s="87">
        <f t="shared" ref="C75:D76" si="85">F75+I75+L75+O75+R75+U75+X75+AA75</f>
        <v>3204001837</v>
      </c>
      <c r="D75" s="87">
        <f t="shared" si="85"/>
        <v>3095044047</v>
      </c>
      <c r="E75" s="87">
        <f t="shared" ref="E75:E76" si="86">C75+D75</f>
        <v>6299045884</v>
      </c>
      <c r="F75" s="87">
        <v>1261611499</v>
      </c>
      <c r="G75" s="87">
        <v>1700231565</v>
      </c>
      <c r="H75" s="87">
        <f t="shared" ref="H75:H76" si="87">F75+G75</f>
        <v>2961843064</v>
      </c>
      <c r="I75" s="87">
        <v>216738334</v>
      </c>
      <c r="J75" s="87">
        <v>368287926</v>
      </c>
      <c r="K75" s="87">
        <v>585026260</v>
      </c>
      <c r="L75" s="87">
        <v>8391481</v>
      </c>
      <c r="M75" s="87">
        <v>12470108</v>
      </c>
      <c r="N75" s="87">
        <v>20861589</v>
      </c>
      <c r="O75" s="87">
        <v>0</v>
      </c>
      <c r="P75" s="87">
        <v>0</v>
      </c>
      <c r="Q75" s="87">
        <v>0</v>
      </c>
      <c r="R75" s="87">
        <v>83142</v>
      </c>
      <c r="S75" s="87">
        <v>0</v>
      </c>
      <c r="T75" s="87">
        <v>83142</v>
      </c>
      <c r="U75" s="87">
        <v>1276219666</v>
      </c>
      <c r="V75" s="87">
        <v>1013885130</v>
      </c>
      <c r="W75" s="87">
        <v>2290104796</v>
      </c>
      <c r="X75" s="87">
        <v>440908652</v>
      </c>
      <c r="Y75" s="87">
        <v>0</v>
      </c>
      <c r="Z75" s="87">
        <v>440908652</v>
      </c>
      <c r="AA75" s="87">
        <v>49063</v>
      </c>
      <c r="AB75" s="87">
        <v>169318</v>
      </c>
      <c r="AC75" s="87">
        <v>218381</v>
      </c>
      <c r="AD75" s="68">
        <v>3204001837</v>
      </c>
      <c r="AE75" s="68">
        <v>3095044047</v>
      </c>
      <c r="AF75" s="68">
        <v>6299045884</v>
      </c>
    </row>
    <row r="76" spans="1:34" s="68" customFormat="1" ht="21" customHeight="1">
      <c r="A76" s="112"/>
      <c r="B76" s="61" t="s">
        <v>7</v>
      </c>
      <c r="C76" s="87">
        <f t="shared" si="85"/>
        <v>12149547975</v>
      </c>
      <c r="D76" s="87">
        <f t="shared" si="85"/>
        <v>11751066263</v>
      </c>
      <c r="E76" s="87">
        <f t="shared" si="86"/>
        <v>23900614238</v>
      </c>
      <c r="F76" s="87">
        <v>4818486854</v>
      </c>
      <c r="G76" s="87">
        <v>6534505355</v>
      </c>
      <c r="H76" s="87">
        <f t="shared" si="87"/>
        <v>11352992209</v>
      </c>
      <c r="I76" s="87">
        <v>2532249282</v>
      </c>
      <c r="J76" s="87">
        <v>3591973808</v>
      </c>
      <c r="K76" s="87">
        <v>6124223089</v>
      </c>
      <c r="L76" s="87">
        <v>4324852</v>
      </c>
      <c r="M76" s="87">
        <v>3004371</v>
      </c>
      <c r="N76" s="87">
        <v>7329223</v>
      </c>
      <c r="O76" s="87">
        <v>0</v>
      </c>
      <c r="P76" s="87">
        <v>0</v>
      </c>
      <c r="Q76" s="87">
        <v>0</v>
      </c>
      <c r="R76" s="87">
        <v>10087557</v>
      </c>
      <c r="S76" s="87">
        <v>104538</v>
      </c>
      <c r="T76" s="87">
        <v>10192095</v>
      </c>
      <c r="U76" s="87">
        <v>4784399430</v>
      </c>
      <c r="V76" s="87">
        <v>1621478191</v>
      </c>
      <c r="W76" s="87">
        <v>6405877621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</v>
      </c>
      <c r="AD76" s="68">
        <v>12149547975</v>
      </c>
      <c r="AE76" s="68">
        <v>11751066263</v>
      </c>
      <c r="AF76" s="68">
        <v>23900614238</v>
      </c>
    </row>
    <row r="77" spans="1:34" ht="21" customHeight="1" thickBot="1">
      <c r="A77" s="60" t="s">
        <v>33</v>
      </c>
      <c r="B77" s="59"/>
      <c r="C77" s="100">
        <f>C74+C75+C76</f>
        <v>20716223370.279999</v>
      </c>
      <c r="D77" s="100">
        <f t="shared" ref="D77:E77" si="88">D74+D75+D76</f>
        <v>20027713340.639999</v>
      </c>
      <c r="E77" s="100">
        <f t="shared" si="88"/>
        <v>40743936710.919998</v>
      </c>
      <c r="F77" s="88">
        <v>10680491952</v>
      </c>
      <c r="G77" s="88">
        <v>12794425110</v>
      </c>
      <c r="H77" s="100">
        <f t="shared" ref="H77" si="89">H74+H75+H76</f>
        <v>23474917061</v>
      </c>
      <c r="I77" s="88">
        <v>3162718203</v>
      </c>
      <c r="J77" s="88">
        <v>4423643781</v>
      </c>
      <c r="K77" s="88">
        <v>7586361984</v>
      </c>
      <c r="L77" s="88">
        <v>114442067.5</v>
      </c>
      <c r="M77" s="88">
        <v>104382673.8</v>
      </c>
      <c r="N77" s="88">
        <v>218824741.30000001</v>
      </c>
      <c r="O77" s="88">
        <v>4683185</v>
      </c>
      <c r="P77" s="88">
        <v>5556507</v>
      </c>
      <c r="Q77" s="88">
        <v>10239692</v>
      </c>
      <c r="R77" s="88">
        <v>10710446</v>
      </c>
      <c r="S77" s="88">
        <v>1567458</v>
      </c>
      <c r="T77" s="88">
        <v>12277904</v>
      </c>
      <c r="U77" s="88">
        <v>6295594214</v>
      </c>
      <c r="V77" s="88">
        <v>2666345986</v>
      </c>
      <c r="W77" s="88">
        <v>8961940200</v>
      </c>
      <c r="X77" s="88">
        <v>440908652</v>
      </c>
      <c r="Y77" s="88">
        <v>0</v>
      </c>
      <c r="Z77" s="88">
        <v>440908652</v>
      </c>
      <c r="AA77" s="88">
        <v>6674651.7800000003</v>
      </c>
      <c r="AB77" s="88">
        <v>31791824.25</v>
      </c>
      <c r="AC77" s="88">
        <v>38466476.030000001</v>
      </c>
      <c r="AD77" s="68">
        <v>20701954529</v>
      </c>
      <c r="AE77" s="68">
        <v>20027713340</v>
      </c>
      <c r="AF77" s="68">
        <v>40729667869</v>
      </c>
      <c r="AG77" s="68"/>
      <c r="AH77" s="68"/>
    </row>
    <row r="78" spans="1:34" s="68" customFormat="1" ht="21" customHeight="1">
      <c r="A78" s="110" t="s">
        <v>44</v>
      </c>
      <c r="B78" s="62" t="s">
        <v>6</v>
      </c>
      <c r="C78" s="87">
        <f>F78+I78+L78+O78+R78+U78+X78+AA78</f>
        <v>0</v>
      </c>
      <c r="D78" s="87">
        <f>G78+J78+M78+P78+S78+V78+Y78+AB78</f>
        <v>0</v>
      </c>
      <c r="E78" s="87">
        <f>C78+D78</f>
        <v>0</v>
      </c>
      <c r="F78" s="87">
        <v>0</v>
      </c>
      <c r="G78" s="87">
        <v>0</v>
      </c>
      <c r="H78" s="87">
        <f>F78+G78</f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  <c r="AD78" s="68">
        <v>14268842</v>
      </c>
      <c r="AE78" s="68">
        <v>1796873</v>
      </c>
      <c r="AF78" s="68">
        <v>16065715</v>
      </c>
    </row>
    <row r="79" spans="1:34" s="68" customFormat="1" ht="21" customHeight="1">
      <c r="A79" s="111"/>
      <c r="B79" s="61" t="s">
        <v>2</v>
      </c>
      <c r="C79" s="87">
        <f t="shared" ref="C79:D80" si="90">F79+I79+L79+O79+R79+U79+X79+AA79</f>
        <v>600938587.20000005</v>
      </c>
      <c r="D79" s="87">
        <f t="shared" si="90"/>
        <v>442754211</v>
      </c>
      <c r="E79" s="87">
        <f t="shared" ref="E79:E80" si="91">C79+D79</f>
        <v>1043692798.2</v>
      </c>
      <c r="F79" s="87">
        <v>600938587.20000005</v>
      </c>
      <c r="G79" s="87">
        <v>442754211</v>
      </c>
      <c r="H79" s="87">
        <f t="shared" ref="H79:H80" si="92">F79+G79</f>
        <v>1043692798.2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  <c r="AD79" s="68">
        <v>600938587.20000005</v>
      </c>
      <c r="AE79" s="68">
        <v>440957338</v>
      </c>
      <c r="AF79" s="68">
        <v>1041895925</v>
      </c>
    </row>
    <row r="80" spans="1:34" s="68" customFormat="1" ht="21" customHeight="1">
      <c r="A80" s="112"/>
      <c r="B80" s="61" t="s">
        <v>7</v>
      </c>
      <c r="C80" s="87">
        <f t="shared" si="90"/>
        <v>2616477746</v>
      </c>
      <c r="D80" s="87">
        <f t="shared" si="90"/>
        <v>2756126941</v>
      </c>
      <c r="E80" s="87">
        <f t="shared" si="91"/>
        <v>5372604687</v>
      </c>
      <c r="F80" s="87">
        <v>2616477746</v>
      </c>
      <c r="G80" s="87">
        <v>2756126941</v>
      </c>
      <c r="H80" s="87">
        <f t="shared" si="92"/>
        <v>5372604687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  <c r="AD80" s="68">
        <v>2616477746</v>
      </c>
      <c r="AE80" s="68">
        <v>2756126941</v>
      </c>
      <c r="AF80" s="68">
        <v>5372604687</v>
      </c>
    </row>
    <row r="81" spans="1:34" ht="21" customHeight="1" thickBot="1">
      <c r="A81" s="60" t="s">
        <v>33</v>
      </c>
      <c r="B81" s="59"/>
      <c r="C81" s="100">
        <f>C78+C79+C80</f>
        <v>3217416333.1999998</v>
      </c>
      <c r="D81" s="100">
        <f t="shared" ref="D81:E81" si="93">D78+D79+D80</f>
        <v>3198881152</v>
      </c>
      <c r="E81" s="100">
        <f t="shared" si="93"/>
        <v>6416297485.1999998</v>
      </c>
      <c r="F81" s="88">
        <v>3217416333</v>
      </c>
      <c r="G81" s="88">
        <v>3198881152</v>
      </c>
      <c r="H81" s="100">
        <f t="shared" ref="H81" si="94">H78+H79+H80</f>
        <v>6416297485.1999998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68">
        <v>3231685175</v>
      </c>
      <c r="AE81" s="68">
        <v>3198881152</v>
      </c>
      <c r="AF81" s="68">
        <v>6430566327</v>
      </c>
      <c r="AG81" s="68"/>
      <c r="AH81" s="68"/>
    </row>
    <row r="82" spans="1:34" s="68" customFormat="1" ht="21" customHeight="1">
      <c r="A82" s="110" t="s">
        <v>45</v>
      </c>
      <c r="B82" s="62" t="s">
        <v>6</v>
      </c>
      <c r="C82" s="87">
        <f>F82+I82+L82+O82+R82+U82+X82+AA82</f>
        <v>342618956</v>
      </c>
      <c r="D82" s="87">
        <f>G82+J82+M82+P82+S82+V82+Y82+AB82</f>
        <v>387378734.19999999</v>
      </c>
      <c r="E82" s="87">
        <f>C82+D82</f>
        <v>729997690.20000005</v>
      </c>
      <c r="F82" s="87">
        <v>342618956</v>
      </c>
      <c r="G82" s="87">
        <v>387378734.19999999</v>
      </c>
      <c r="H82" s="87">
        <f>F82+G82</f>
        <v>729997690.20000005</v>
      </c>
      <c r="I82" s="87">
        <v>0</v>
      </c>
      <c r="J82" s="87">
        <v>0</v>
      </c>
      <c r="K82" s="87">
        <v>0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  <c r="AD82" s="68">
        <v>342618956</v>
      </c>
      <c r="AE82" s="68">
        <v>387378734.19999999</v>
      </c>
      <c r="AF82" s="68">
        <v>729997690.20000005</v>
      </c>
    </row>
    <row r="83" spans="1:34" s="68" customFormat="1" ht="21" customHeight="1">
      <c r="A83" s="111"/>
      <c r="B83" s="61" t="s">
        <v>2</v>
      </c>
      <c r="C83" s="87">
        <f t="shared" ref="C83:D84" si="95">F83+I83+L83+O83+R83+U83+X83+AA83</f>
        <v>360521924.5</v>
      </c>
      <c r="D83" s="87">
        <f t="shared" si="95"/>
        <v>96265577.319999993</v>
      </c>
      <c r="E83" s="87">
        <f t="shared" ref="E83:E84" si="96">C83+D83</f>
        <v>456787501.81999999</v>
      </c>
      <c r="F83" s="87">
        <v>360521924.5</v>
      </c>
      <c r="G83" s="87">
        <v>96105913.319999993</v>
      </c>
      <c r="H83" s="87">
        <f t="shared" ref="H83:H84" si="97">F83+G83</f>
        <v>456627837.81999999</v>
      </c>
      <c r="I83" s="87">
        <v>0</v>
      </c>
      <c r="J83" s="87">
        <v>159664</v>
      </c>
      <c r="K83" s="87">
        <v>159664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  <c r="AD83" s="68">
        <v>360521924.5</v>
      </c>
      <c r="AE83" s="68">
        <v>96265577.319999993</v>
      </c>
      <c r="AF83" s="68">
        <v>456787501.89999998</v>
      </c>
    </row>
    <row r="84" spans="1:34" s="68" customFormat="1" ht="21" customHeight="1">
      <c r="A84" s="112"/>
      <c r="B84" s="61" t="s">
        <v>7</v>
      </c>
      <c r="C84" s="87">
        <f t="shared" si="95"/>
        <v>703702122.70000005</v>
      </c>
      <c r="D84" s="87">
        <f t="shared" si="95"/>
        <v>435780872.60000002</v>
      </c>
      <c r="E84" s="87">
        <f t="shared" si="96"/>
        <v>1139482995.3000002</v>
      </c>
      <c r="F84" s="87">
        <v>684076311.70000005</v>
      </c>
      <c r="G84" s="87">
        <v>424129118.60000002</v>
      </c>
      <c r="H84" s="87">
        <f t="shared" si="97"/>
        <v>1108205430.3000002</v>
      </c>
      <c r="I84" s="87">
        <v>18245150</v>
      </c>
      <c r="J84" s="87">
        <v>2393853</v>
      </c>
      <c r="K84" s="87">
        <v>20639003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1380661</v>
      </c>
      <c r="S84" s="87">
        <v>9257901</v>
      </c>
      <c r="T84" s="87">
        <v>10638562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v>0</v>
      </c>
      <c r="AD84" s="68">
        <v>703702122.70000005</v>
      </c>
      <c r="AE84" s="68">
        <v>435780872.60000002</v>
      </c>
      <c r="AF84" s="68">
        <v>1139482995</v>
      </c>
    </row>
    <row r="85" spans="1:34" ht="21" customHeight="1" thickBot="1">
      <c r="A85" s="60" t="s">
        <v>33</v>
      </c>
      <c r="B85" s="59"/>
      <c r="C85" s="100">
        <f>C82+C83+C84</f>
        <v>1406843003.2</v>
      </c>
      <c r="D85" s="100">
        <f t="shared" ref="D85:E85" si="98">D82+D83+D84</f>
        <v>919425184.12</v>
      </c>
      <c r="E85" s="100">
        <f t="shared" si="98"/>
        <v>2326268187.3200002</v>
      </c>
      <c r="F85" s="88">
        <v>1387217192</v>
      </c>
      <c r="G85" s="88">
        <v>907613766.10000002</v>
      </c>
      <c r="H85" s="100">
        <f t="shared" ref="H85" si="99">H82+H83+H84</f>
        <v>2294830958.3200002</v>
      </c>
      <c r="I85" s="88">
        <v>18245150</v>
      </c>
      <c r="J85" s="88">
        <v>2553517</v>
      </c>
      <c r="K85" s="88">
        <v>20798667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1380661</v>
      </c>
      <c r="S85" s="88">
        <v>9257901</v>
      </c>
      <c r="T85" s="88">
        <v>10638562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68">
        <v>1406843003</v>
      </c>
      <c r="AE85" s="68">
        <v>919425184.10000002</v>
      </c>
      <c r="AF85" s="68">
        <v>2326268187</v>
      </c>
      <c r="AG85" s="68"/>
      <c r="AH85" s="68"/>
    </row>
    <row r="86" spans="1:34" s="68" customFormat="1" ht="21" customHeight="1">
      <c r="A86" s="110" t="s">
        <v>46</v>
      </c>
      <c r="B86" s="62" t="s">
        <v>6</v>
      </c>
      <c r="C86" s="87">
        <f>F86+I86+L86+O86+R86+U86+X86+AA86</f>
        <v>9713559</v>
      </c>
      <c r="D86" s="87">
        <f>G86+J86+M86+P86+S86+V86+Y86+AB86</f>
        <v>24540572</v>
      </c>
      <c r="E86" s="87">
        <f>C86+D86</f>
        <v>34254131</v>
      </c>
      <c r="F86" s="87">
        <v>9713559</v>
      </c>
      <c r="G86" s="87">
        <v>24540572</v>
      </c>
      <c r="H86" s="87">
        <f>F86+G86</f>
        <v>34254131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  <c r="AD86" s="68">
        <v>9713559</v>
      </c>
      <c r="AE86" s="68">
        <v>24540572</v>
      </c>
      <c r="AF86" s="68">
        <v>34254131</v>
      </c>
    </row>
    <row r="87" spans="1:34" s="68" customFormat="1" ht="21" customHeight="1">
      <c r="A87" s="111"/>
      <c r="B87" s="61" t="s">
        <v>2</v>
      </c>
      <c r="C87" s="87">
        <f t="shared" ref="C87:D88" si="100">F87+I87+L87+O87+R87+U87+X87+AA87</f>
        <v>194230269</v>
      </c>
      <c r="D87" s="87">
        <f t="shared" si="100"/>
        <v>23066264</v>
      </c>
      <c r="E87" s="87">
        <f t="shared" ref="E87:E88" si="101">C87+D87</f>
        <v>217296533</v>
      </c>
      <c r="F87" s="87">
        <v>194230269</v>
      </c>
      <c r="G87" s="87">
        <v>23066264</v>
      </c>
      <c r="H87" s="87">
        <f t="shared" ref="H87:H88" si="102">F87+G87</f>
        <v>217296533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  <c r="AD87" s="68">
        <v>194230269</v>
      </c>
      <c r="AE87" s="68">
        <v>23066264</v>
      </c>
      <c r="AF87" s="68">
        <v>217296533</v>
      </c>
    </row>
    <row r="88" spans="1:34" s="68" customFormat="1" ht="21" customHeight="1">
      <c r="A88" s="112"/>
      <c r="B88" s="61" t="s">
        <v>7</v>
      </c>
      <c r="C88" s="87">
        <f t="shared" si="100"/>
        <v>121171508.09999999</v>
      </c>
      <c r="D88" s="87">
        <f t="shared" si="100"/>
        <v>305787230</v>
      </c>
      <c r="E88" s="87">
        <f t="shared" si="101"/>
        <v>426958738.10000002</v>
      </c>
      <c r="F88" s="87">
        <v>121171508.09999999</v>
      </c>
      <c r="G88" s="87">
        <v>305787230</v>
      </c>
      <c r="H88" s="87">
        <f t="shared" si="102"/>
        <v>426958738.10000002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  <c r="AD88" s="68">
        <v>121171508.09999999</v>
      </c>
      <c r="AE88" s="68">
        <v>305787230</v>
      </c>
      <c r="AF88" s="68">
        <v>426958738.10000002</v>
      </c>
    </row>
    <row r="89" spans="1:34" ht="21" customHeight="1" thickBot="1">
      <c r="A89" s="60" t="s">
        <v>33</v>
      </c>
      <c r="B89" s="59"/>
      <c r="C89" s="100">
        <f>C86+C87+C88</f>
        <v>325115336.10000002</v>
      </c>
      <c r="D89" s="100">
        <f t="shared" ref="D89:E89" si="103">D86+D87+D88</f>
        <v>353394066</v>
      </c>
      <c r="E89" s="100">
        <f t="shared" si="103"/>
        <v>678509402.10000002</v>
      </c>
      <c r="F89" s="88">
        <v>325115336.10000002</v>
      </c>
      <c r="G89" s="88">
        <v>353394066</v>
      </c>
      <c r="H89" s="100">
        <f t="shared" ref="H89" si="104">H86+H87+H88</f>
        <v>678509402.10000002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68">
        <v>325115336.10000002</v>
      </c>
      <c r="AE89" s="68">
        <v>353394066</v>
      </c>
      <c r="AF89" s="68">
        <v>678509402.10000002</v>
      </c>
      <c r="AG89" s="68"/>
      <c r="AH89" s="68"/>
    </row>
    <row r="90" spans="1:34" s="68" customFormat="1" ht="21" customHeight="1">
      <c r="A90" s="110" t="s">
        <v>47</v>
      </c>
      <c r="B90" s="62" t="s">
        <v>6</v>
      </c>
      <c r="C90" s="87">
        <f>F90+I90+L90+O90+R90+U90+X90+AA90</f>
        <v>24322195.859999999</v>
      </c>
      <c r="D90" s="87">
        <f>G90+J90+M90+P90+S90+V90+Y90+AB90</f>
        <v>72702984.109999999</v>
      </c>
      <c r="E90" s="87">
        <f>C90+D90</f>
        <v>97025179.969999999</v>
      </c>
      <c r="F90" s="87">
        <v>24322195.859999999</v>
      </c>
      <c r="G90" s="87">
        <v>23071085.129999999</v>
      </c>
      <c r="H90" s="87">
        <f>F90+G90</f>
        <v>47393280.989999995</v>
      </c>
      <c r="I90" s="87">
        <v>0</v>
      </c>
      <c r="J90" s="87">
        <v>457943</v>
      </c>
      <c r="K90" s="87">
        <v>457943</v>
      </c>
      <c r="L90" s="87">
        <v>0</v>
      </c>
      <c r="M90" s="87">
        <v>0</v>
      </c>
      <c r="N90" s="87">
        <v>0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0</v>
      </c>
      <c r="U90" s="87">
        <v>0</v>
      </c>
      <c r="V90" s="87">
        <v>49173955.979999997</v>
      </c>
      <c r="W90" s="87">
        <v>49173955.979999997</v>
      </c>
      <c r="X90" s="87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0</v>
      </c>
      <c r="AD90" s="68">
        <v>24322195.859999999</v>
      </c>
      <c r="AE90" s="68">
        <v>72702984.109999999</v>
      </c>
      <c r="AF90" s="68">
        <v>97025179.969999999</v>
      </c>
    </row>
    <row r="91" spans="1:34" s="68" customFormat="1" ht="21" customHeight="1">
      <c r="A91" s="111"/>
      <c r="B91" s="61" t="s">
        <v>2</v>
      </c>
      <c r="C91" s="87">
        <f t="shared" ref="C91:D92" si="105">F91+I91+L91+O91+R91+U91+X91+AA91</f>
        <v>9734197.5170000009</v>
      </c>
      <c r="D91" s="87">
        <f t="shared" si="105"/>
        <v>14637511.92</v>
      </c>
      <c r="E91" s="87">
        <f t="shared" ref="E91:E92" si="106">C91+D91</f>
        <v>24371709.436999999</v>
      </c>
      <c r="F91" s="87">
        <v>2943034</v>
      </c>
      <c r="G91" s="87">
        <v>0</v>
      </c>
      <c r="H91" s="87">
        <f t="shared" ref="H91:H92" si="107">F91+G91</f>
        <v>2943034</v>
      </c>
      <c r="I91" s="87">
        <v>0</v>
      </c>
      <c r="J91" s="87">
        <v>0</v>
      </c>
      <c r="K91" s="87">
        <v>0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6791163.517</v>
      </c>
      <c r="V91" s="87">
        <v>14637511.92</v>
      </c>
      <c r="W91" s="87">
        <v>21428675.440000001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  <c r="AD91" s="68">
        <v>9734197.5170000009</v>
      </c>
      <c r="AE91" s="68">
        <v>14637511.92</v>
      </c>
      <c r="AF91" s="68">
        <v>24371709.440000001</v>
      </c>
    </row>
    <row r="92" spans="1:34" s="68" customFormat="1" ht="21" customHeight="1">
      <c r="A92" s="112"/>
      <c r="B92" s="61" t="s">
        <v>7</v>
      </c>
      <c r="C92" s="87">
        <f t="shared" si="105"/>
        <v>28471039.300000001</v>
      </c>
      <c r="D92" s="87">
        <f t="shared" si="105"/>
        <v>31178699.842</v>
      </c>
      <c r="E92" s="87">
        <f t="shared" si="106"/>
        <v>59649739.142000005</v>
      </c>
      <c r="F92" s="87">
        <v>10473433.300000001</v>
      </c>
      <c r="G92" s="87">
        <v>27433361.98</v>
      </c>
      <c r="H92" s="87">
        <f t="shared" si="107"/>
        <v>37906795.280000001</v>
      </c>
      <c r="I92" s="87">
        <v>0</v>
      </c>
      <c r="J92" s="87">
        <v>894666</v>
      </c>
      <c r="K92" s="87">
        <v>894666</v>
      </c>
      <c r="L92" s="87">
        <v>0</v>
      </c>
      <c r="M92" s="87">
        <v>347365</v>
      </c>
      <c r="N92" s="87">
        <v>347365</v>
      </c>
      <c r="O92" s="87">
        <v>0</v>
      </c>
      <c r="P92" s="87">
        <v>0</v>
      </c>
      <c r="Q92" s="87">
        <v>0</v>
      </c>
      <c r="R92" s="87">
        <v>17997606</v>
      </c>
      <c r="S92" s="87">
        <v>2503306.8620000002</v>
      </c>
      <c r="T92" s="87">
        <v>20500912.859999999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  <c r="AD92" s="68">
        <v>28471039.300000001</v>
      </c>
      <c r="AE92" s="68">
        <v>31178699.84</v>
      </c>
      <c r="AF92" s="68">
        <v>59649739.140000001</v>
      </c>
    </row>
    <row r="93" spans="1:34" ht="21" customHeight="1" thickBot="1">
      <c r="A93" s="60" t="s">
        <v>33</v>
      </c>
      <c r="B93" s="59"/>
      <c r="C93" s="100">
        <f>C90+C91+C92</f>
        <v>62527432.677000001</v>
      </c>
      <c r="D93" s="100">
        <f t="shared" ref="D93:E93" si="108">D90+D91+D92</f>
        <v>118519195.87200001</v>
      </c>
      <c r="E93" s="100">
        <f t="shared" si="108"/>
        <v>181046628.54900002</v>
      </c>
      <c r="F93" s="88">
        <v>37738663.159999996</v>
      </c>
      <c r="G93" s="88">
        <v>50504447.109999999</v>
      </c>
      <c r="H93" s="100">
        <f t="shared" ref="H93" si="109">H90+H91+H92</f>
        <v>88243110.269999996</v>
      </c>
      <c r="I93" s="88">
        <v>0</v>
      </c>
      <c r="J93" s="88">
        <v>1352609</v>
      </c>
      <c r="K93" s="88">
        <v>1352609</v>
      </c>
      <c r="L93" s="88">
        <v>0</v>
      </c>
      <c r="M93" s="88">
        <v>347365</v>
      </c>
      <c r="N93" s="88">
        <v>347365</v>
      </c>
      <c r="O93" s="88">
        <v>0</v>
      </c>
      <c r="P93" s="88">
        <v>0</v>
      </c>
      <c r="Q93" s="88">
        <v>0</v>
      </c>
      <c r="R93" s="88">
        <v>17997606</v>
      </c>
      <c r="S93" s="88">
        <v>2503306.8620000002</v>
      </c>
      <c r="T93" s="88">
        <v>20500912.859999999</v>
      </c>
      <c r="U93" s="88">
        <v>6791163.517</v>
      </c>
      <c r="V93" s="88">
        <v>63811467.909999996</v>
      </c>
      <c r="W93" s="88">
        <v>70602631.420000002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  <c r="AC93" s="88">
        <v>0</v>
      </c>
      <c r="AD93" s="68">
        <v>62527432.670000002</v>
      </c>
      <c r="AE93" s="68">
        <v>118519195.90000001</v>
      </c>
      <c r="AF93" s="68">
        <v>181046628.5</v>
      </c>
      <c r="AG93" s="68"/>
      <c r="AH93" s="68"/>
    </row>
    <row r="94" spans="1:34" s="68" customFormat="1" ht="21" customHeight="1">
      <c r="A94" s="110" t="s">
        <v>108</v>
      </c>
      <c r="B94" s="62" t="s">
        <v>6</v>
      </c>
      <c r="C94" s="87">
        <f>F94+I94+L94+O94+R94+U94+X94+AA94</f>
        <v>8188174</v>
      </c>
      <c r="D94" s="87">
        <f>G94+J94+M94+P94+S94+V94+Y94+AB94</f>
        <v>0</v>
      </c>
      <c r="E94" s="87">
        <f>C94+D94</f>
        <v>8188174</v>
      </c>
      <c r="F94" s="87">
        <v>8188174</v>
      </c>
      <c r="G94" s="87">
        <v>0</v>
      </c>
      <c r="H94" s="87">
        <f>F94+G94</f>
        <v>8188174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  <c r="AD94" s="68">
        <v>8188174</v>
      </c>
      <c r="AE94" s="68">
        <v>0</v>
      </c>
      <c r="AF94" s="68">
        <v>8188174</v>
      </c>
    </row>
    <row r="95" spans="1:34" s="68" customFormat="1" ht="21" customHeight="1">
      <c r="A95" s="111"/>
      <c r="B95" s="61" t="s">
        <v>2</v>
      </c>
      <c r="C95" s="87">
        <f t="shared" ref="C95:D96" si="110">F95+I95+L95+O95+R95+U95+X95+AA95</f>
        <v>0</v>
      </c>
      <c r="D95" s="87">
        <f t="shared" si="110"/>
        <v>0</v>
      </c>
      <c r="E95" s="87">
        <f t="shared" ref="E95:E96" si="111">C95+D95</f>
        <v>0</v>
      </c>
      <c r="F95" s="87">
        <v>0</v>
      </c>
      <c r="G95" s="87">
        <v>0</v>
      </c>
      <c r="H95" s="87">
        <f t="shared" ref="H95:H96" si="112">F95+G95</f>
        <v>0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  <c r="AD95" s="68">
        <v>0</v>
      </c>
      <c r="AE95" s="68">
        <v>0</v>
      </c>
      <c r="AF95" s="68">
        <v>0</v>
      </c>
    </row>
    <row r="96" spans="1:34" s="68" customFormat="1" ht="21" customHeight="1">
      <c r="A96" s="112"/>
      <c r="B96" s="61" t="s">
        <v>7</v>
      </c>
      <c r="C96" s="87">
        <f t="shared" si="110"/>
        <v>8884396.6689999998</v>
      </c>
      <c r="D96" s="87">
        <f t="shared" si="110"/>
        <v>9479000</v>
      </c>
      <c r="E96" s="87">
        <f t="shared" si="111"/>
        <v>18363396.669</v>
      </c>
      <c r="F96" s="87">
        <v>8884396.6689999998</v>
      </c>
      <c r="G96" s="87">
        <v>9479000</v>
      </c>
      <c r="H96" s="87">
        <f t="shared" si="112"/>
        <v>18363396.669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  <c r="AD96" s="68">
        <v>8884396.6689999998</v>
      </c>
      <c r="AE96" s="68">
        <v>9479000</v>
      </c>
      <c r="AF96" s="68">
        <v>18363396.670000002</v>
      </c>
    </row>
    <row r="97" spans="1:34" ht="21" customHeight="1" thickBot="1">
      <c r="A97" s="60" t="s">
        <v>33</v>
      </c>
      <c r="B97" s="59"/>
      <c r="C97" s="100">
        <f>C94+C95+C96</f>
        <v>17072570.669</v>
      </c>
      <c r="D97" s="100">
        <f t="shared" ref="D97:E97" si="113">D94+D95+D96</f>
        <v>9479000</v>
      </c>
      <c r="E97" s="100">
        <f t="shared" si="113"/>
        <v>26551570.669</v>
      </c>
      <c r="F97" s="88">
        <v>17072570.670000002</v>
      </c>
      <c r="G97" s="88">
        <v>9479000</v>
      </c>
      <c r="H97" s="100">
        <f t="shared" ref="H97" si="114">H94+H95+H96</f>
        <v>26551570.669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68">
        <v>17072570.670000002</v>
      </c>
      <c r="AE97" s="68">
        <v>9479000</v>
      </c>
      <c r="AF97" s="68">
        <v>26551570.670000002</v>
      </c>
      <c r="AG97" s="68"/>
      <c r="AH97" s="68"/>
    </row>
    <row r="98" spans="1:34" s="68" customFormat="1" ht="21" customHeight="1">
      <c r="A98" s="110" t="s">
        <v>48</v>
      </c>
      <c r="B98" s="62" t="s">
        <v>6</v>
      </c>
      <c r="C98" s="87">
        <f>F98+I98+L98+O98+R98+U98+X98+AA98</f>
        <v>0</v>
      </c>
      <c r="D98" s="87">
        <f>G98+J98+M98+P98+S98+V98+Y98+AB98</f>
        <v>1632284</v>
      </c>
      <c r="E98" s="87">
        <f>C98+D98</f>
        <v>1632284</v>
      </c>
      <c r="F98" s="87">
        <v>0</v>
      </c>
      <c r="G98" s="87">
        <v>1632284</v>
      </c>
      <c r="H98" s="87">
        <f>F98+G98</f>
        <v>1632284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  <c r="AD98" s="68">
        <v>0</v>
      </c>
      <c r="AE98" s="68">
        <v>1632284</v>
      </c>
      <c r="AF98" s="68">
        <v>1632284</v>
      </c>
    </row>
    <row r="99" spans="1:34" s="68" customFormat="1" ht="21" customHeight="1">
      <c r="A99" s="111"/>
      <c r="B99" s="61" t="s">
        <v>2</v>
      </c>
      <c r="C99" s="87">
        <f t="shared" ref="C99:D100" si="115">F99+I99+L99+O99+R99+U99+X99+AA99</f>
        <v>2011750</v>
      </c>
      <c r="D99" s="87">
        <f t="shared" si="115"/>
        <v>0</v>
      </c>
      <c r="E99" s="87">
        <f t="shared" ref="E99:E100" si="116">C99+D99</f>
        <v>2011750</v>
      </c>
      <c r="F99" s="87">
        <v>0</v>
      </c>
      <c r="G99" s="87">
        <v>0</v>
      </c>
      <c r="H99" s="87">
        <f t="shared" ref="H99:H100" si="117">F99+G99</f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2011750</v>
      </c>
      <c r="P99" s="87">
        <v>0</v>
      </c>
      <c r="Q99" s="87">
        <v>2011750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  <c r="AD99" s="68">
        <v>2011750</v>
      </c>
      <c r="AE99" s="68">
        <v>0</v>
      </c>
      <c r="AF99" s="68">
        <v>2011750</v>
      </c>
    </row>
    <row r="100" spans="1:34" s="68" customFormat="1" ht="21" customHeight="1">
      <c r="A100" s="112"/>
      <c r="B100" s="61" t="s">
        <v>7</v>
      </c>
      <c r="C100" s="87">
        <f t="shared" si="115"/>
        <v>2713863</v>
      </c>
      <c r="D100" s="87">
        <f t="shared" si="115"/>
        <v>26608508</v>
      </c>
      <c r="E100" s="87">
        <f t="shared" si="116"/>
        <v>29322371</v>
      </c>
      <c r="F100" s="87">
        <v>2713863</v>
      </c>
      <c r="G100" s="87">
        <v>15434388</v>
      </c>
      <c r="H100" s="87">
        <f t="shared" si="117"/>
        <v>18148251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0</v>
      </c>
      <c r="P100" s="87">
        <v>11174120</v>
      </c>
      <c r="Q100" s="87">
        <v>11174120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  <c r="AD100" s="68">
        <v>2713863</v>
      </c>
      <c r="AE100" s="68">
        <v>26608508</v>
      </c>
      <c r="AF100" s="68">
        <v>29322371</v>
      </c>
    </row>
    <row r="101" spans="1:34" ht="21" customHeight="1" thickBot="1">
      <c r="A101" s="60" t="s">
        <v>33</v>
      </c>
      <c r="B101" s="59"/>
      <c r="C101" s="100">
        <f>C98+C99+C100</f>
        <v>4725613</v>
      </c>
      <c r="D101" s="100">
        <f t="shared" ref="D101:E101" si="118">D98+D99+D100</f>
        <v>28240792</v>
      </c>
      <c r="E101" s="100">
        <f t="shared" si="118"/>
        <v>32966405</v>
      </c>
      <c r="F101" s="88">
        <v>2713863</v>
      </c>
      <c r="G101" s="88">
        <v>17066672</v>
      </c>
      <c r="H101" s="100">
        <f t="shared" ref="H101" si="119">H98+H99+H100</f>
        <v>19780535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2011750</v>
      </c>
      <c r="P101" s="88">
        <v>11174120</v>
      </c>
      <c r="Q101" s="88">
        <v>13185870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68">
        <v>4725613</v>
      </c>
      <c r="AE101" s="68">
        <v>28240792</v>
      </c>
      <c r="AF101" s="68">
        <v>32966405</v>
      </c>
      <c r="AG101" s="68"/>
      <c r="AH101" s="68"/>
    </row>
    <row r="102" spans="1:34" s="68" customFormat="1" ht="21" customHeight="1">
      <c r="A102" s="110" t="s">
        <v>49</v>
      </c>
      <c r="B102" s="62" t="s">
        <v>6</v>
      </c>
      <c r="C102" s="87">
        <f>F102+I102+L102+O102+R102+U102+X102+AA102</f>
        <v>0</v>
      </c>
      <c r="D102" s="87">
        <f>G102+J102+M102+P102+S102+V102+Y102+AB102</f>
        <v>0</v>
      </c>
      <c r="E102" s="87">
        <f>C102+D102</f>
        <v>0</v>
      </c>
      <c r="F102" s="87">
        <v>0</v>
      </c>
      <c r="G102" s="87">
        <v>0</v>
      </c>
      <c r="H102" s="87">
        <f>F102+G102</f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  <c r="AD102" s="68">
        <v>0</v>
      </c>
      <c r="AE102" s="68">
        <v>0</v>
      </c>
      <c r="AF102" s="68">
        <v>0</v>
      </c>
    </row>
    <row r="103" spans="1:34" s="68" customFormat="1" ht="21" customHeight="1">
      <c r="A103" s="111"/>
      <c r="B103" s="61" t="s">
        <v>2</v>
      </c>
      <c r="C103" s="87">
        <f t="shared" ref="C103:D104" si="120">F103+I103+L103+O103+R103+U103+X103+AA103</f>
        <v>0</v>
      </c>
      <c r="D103" s="87">
        <f t="shared" si="120"/>
        <v>13866132</v>
      </c>
      <c r="E103" s="87">
        <f t="shared" ref="E103:E104" si="121">C103+D103</f>
        <v>13866132</v>
      </c>
      <c r="F103" s="87">
        <v>0</v>
      </c>
      <c r="G103" s="87">
        <v>0</v>
      </c>
      <c r="H103" s="87">
        <f t="shared" ref="H103:H104" si="122">F103+G103</f>
        <v>0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v>13866132</v>
      </c>
      <c r="W103" s="87">
        <v>13866132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  <c r="AD103" s="68">
        <v>0</v>
      </c>
      <c r="AE103" s="68">
        <v>13866132</v>
      </c>
      <c r="AF103" s="68">
        <v>13866132</v>
      </c>
    </row>
    <row r="104" spans="1:34" s="68" customFormat="1" ht="21" customHeight="1">
      <c r="A104" s="112"/>
      <c r="B104" s="61" t="s">
        <v>7</v>
      </c>
      <c r="C104" s="87">
        <f t="shared" si="120"/>
        <v>3934995</v>
      </c>
      <c r="D104" s="87">
        <f t="shared" si="120"/>
        <v>24829538.559999999</v>
      </c>
      <c r="E104" s="87">
        <f t="shared" si="121"/>
        <v>28764533.559999999</v>
      </c>
      <c r="F104" s="87">
        <v>3934995</v>
      </c>
      <c r="G104" s="87">
        <v>24829538.559999999</v>
      </c>
      <c r="H104" s="87">
        <f t="shared" si="122"/>
        <v>28764533.559999999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  <c r="AD104" s="68">
        <v>3934995</v>
      </c>
      <c r="AE104" s="68">
        <v>24829538.559999999</v>
      </c>
      <c r="AF104" s="68">
        <v>28764533.559999999</v>
      </c>
    </row>
    <row r="105" spans="1:34" ht="21" customHeight="1" thickBot="1">
      <c r="A105" s="60" t="s">
        <v>33</v>
      </c>
      <c r="B105" s="59"/>
      <c r="C105" s="100">
        <f>C102+C103+C104</f>
        <v>3934995</v>
      </c>
      <c r="D105" s="100">
        <f t="shared" ref="D105:E105" si="123">D102+D103+D104</f>
        <v>38695670.560000002</v>
      </c>
      <c r="E105" s="100">
        <f t="shared" si="123"/>
        <v>42630665.560000002</v>
      </c>
      <c r="F105" s="88">
        <v>3934995</v>
      </c>
      <c r="G105" s="88">
        <v>24829538.559999999</v>
      </c>
      <c r="H105" s="100">
        <f t="shared" ref="H105" si="124">H102+H103+H104</f>
        <v>28764533.559999999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13866132</v>
      </c>
      <c r="W105" s="88">
        <v>13866132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68">
        <v>3934995</v>
      </c>
      <c r="AE105" s="68">
        <v>38695670.560000002</v>
      </c>
      <c r="AF105" s="68">
        <v>42630665.560000002</v>
      </c>
      <c r="AG105" s="68"/>
      <c r="AH105" s="68"/>
    </row>
    <row r="106" spans="1:34" s="68" customFormat="1" ht="21" customHeight="1">
      <c r="A106" s="110" t="s">
        <v>50</v>
      </c>
      <c r="B106" s="62" t="s">
        <v>6</v>
      </c>
      <c r="C106" s="87">
        <f>F106+I106+L106+O106+R106+U106+X106+AA106</f>
        <v>0</v>
      </c>
      <c r="D106" s="87">
        <f>G106+J106+M106+P106+S106+V106+Y106+AB106</f>
        <v>0</v>
      </c>
      <c r="E106" s="87">
        <f>C106+D106</f>
        <v>0</v>
      </c>
      <c r="F106" s="87">
        <v>0</v>
      </c>
      <c r="G106" s="87">
        <v>0</v>
      </c>
      <c r="H106" s="87">
        <f>F106+G106</f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  <c r="AD106" s="68">
        <v>0</v>
      </c>
      <c r="AE106" s="68">
        <v>0</v>
      </c>
      <c r="AF106" s="68">
        <v>0</v>
      </c>
    </row>
    <row r="107" spans="1:34" s="68" customFormat="1" ht="21" customHeight="1">
      <c r="A107" s="111"/>
      <c r="B107" s="61" t="s">
        <v>2</v>
      </c>
      <c r="C107" s="87">
        <f t="shared" ref="C107:D108" si="125">F107+I107+L107+O107+R107+U107+X107+AA107</f>
        <v>0</v>
      </c>
      <c r="D107" s="87">
        <f t="shared" si="125"/>
        <v>0</v>
      </c>
      <c r="E107" s="87">
        <f t="shared" ref="E107:E108" si="126">C107+D107</f>
        <v>0</v>
      </c>
      <c r="F107" s="87">
        <v>0</v>
      </c>
      <c r="G107" s="87">
        <v>0</v>
      </c>
      <c r="H107" s="87">
        <f t="shared" ref="H107:H108" si="127">F107+G107</f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  <c r="AD107" s="68">
        <v>0</v>
      </c>
      <c r="AE107" s="68">
        <v>0</v>
      </c>
      <c r="AF107" s="68">
        <v>0</v>
      </c>
    </row>
    <row r="108" spans="1:34" s="68" customFormat="1" ht="21" customHeight="1">
      <c r="A108" s="112"/>
      <c r="B108" s="61" t="s">
        <v>7</v>
      </c>
      <c r="C108" s="87">
        <f t="shared" si="125"/>
        <v>75624868.430000007</v>
      </c>
      <c r="D108" s="87">
        <f t="shared" si="125"/>
        <v>29535037</v>
      </c>
      <c r="E108" s="87">
        <f t="shared" si="126"/>
        <v>105159905.43000001</v>
      </c>
      <c r="F108" s="87">
        <v>69492649.430000007</v>
      </c>
      <c r="G108" s="87">
        <v>29535037</v>
      </c>
      <c r="H108" s="87">
        <f t="shared" si="127"/>
        <v>99027686.430000007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6132219</v>
      </c>
      <c r="V108" s="87">
        <v>0</v>
      </c>
      <c r="W108" s="87">
        <v>6132219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  <c r="AD108" s="68">
        <v>75624868.430000007</v>
      </c>
      <c r="AE108" s="68">
        <v>29535037</v>
      </c>
      <c r="AF108" s="68">
        <v>105159905.40000001</v>
      </c>
    </row>
    <row r="109" spans="1:34" ht="21" customHeight="1" thickBot="1">
      <c r="A109" s="60" t="s">
        <v>33</v>
      </c>
      <c r="B109" s="59"/>
      <c r="C109" s="100">
        <f>C106+C107+C108</f>
        <v>75624868.430000007</v>
      </c>
      <c r="D109" s="100">
        <f t="shared" ref="D109:E109" si="128">D106+D107+D108</f>
        <v>29535037</v>
      </c>
      <c r="E109" s="100">
        <f t="shared" si="128"/>
        <v>105159905.43000001</v>
      </c>
      <c r="F109" s="88">
        <v>69492649.430000007</v>
      </c>
      <c r="G109" s="88">
        <v>29535037</v>
      </c>
      <c r="H109" s="100">
        <f t="shared" ref="H109" si="129">H106+H107+H108</f>
        <v>99027686.430000007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6132219</v>
      </c>
      <c r="V109" s="88">
        <v>0</v>
      </c>
      <c r="W109" s="88">
        <v>6132219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68">
        <v>75624868.430000007</v>
      </c>
      <c r="AE109" s="68">
        <v>29535037</v>
      </c>
      <c r="AF109" s="68">
        <v>105159905.40000001</v>
      </c>
      <c r="AG109" s="68"/>
      <c r="AH109" s="68"/>
    </row>
    <row r="110" spans="1:34" s="68" customFormat="1" ht="21" customHeight="1">
      <c r="A110" s="110" t="s">
        <v>51</v>
      </c>
      <c r="B110" s="62" t="s">
        <v>6</v>
      </c>
      <c r="C110" s="87">
        <f>F110+I110+L110+O110+R110+U110+X110+AA110</f>
        <v>0</v>
      </c>
      <c r="D110" s="87">
        <f>G110+J110+M110+P110+S110+V110+Y110+AB110</f>
        <v>0</v>
      </c>
      <c r="E110" s="87">
        <f>C110+D110</f>
        <v>0</v>
      </c>
      <c r="F110" s="87">
        <v>0</v>
      </c>
      <c r="G110" s="87">
        <v>0</v>
      </c>
      <c r="H110" s="87">
        <f>F110+G110</f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  <c r="AD110" s="68">
        <v>0</v>
      </c>
      <c r="AE110" s="68">
        <v>0</v>
      </c>
      <c r="AF110" s="68">
        <v>0</v>
      </c>
    </row>
    <row r="111" spans="1:34" s="68" customFormat="1" ht="21" customHeight="1">
      <c r="A111" s="111"/>
      <c r="B111" s="61" t="s">
        <v>2</v>
      </c>
      <c r="C111" s="87">
        <f t="shared" ref="C111:D112" si="130">F111+I111+L111+O111+R111+U111+X111+AA111</f>
        <v>0</v>
      </c>
      <c r="D111" s="87">
        <f t="shared" si="130"/>
        <v>0</v>
      </c>
      <c r="E111" s="87">
        <f t="shared" ref="E111:E112" si="131">C111+D111</f>
        <v>0</v>
      </c>
      <c r="F111" s="87">
        <v>0</v>
      </c>
      <c r="G111" s="87">
        <v>0</v>
      </c>
      <c r="H111" s="87">
        <f t="shared" ref="H111:H112" si="132">F111+G111</f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  <c r="AD111" s="68">
        <v>0</v>
      </c>
      <c r="AE111" s="68">
        <v>0</v>
      </c>
      <c r="AF111" s="68">
        <v>0</v>
      </c>
    </row>
    <row r="112" spans="1:34" s="68" customFormat="1" ht="21" customHeight="1">
      <c r="A112" s="112"/>
      <c r="B112" s="61" t="s">
        <v>7</v>
      </c>
      <c r="C112" s="87">
        <f t="shared" si="130"/>
        <v>3029176</v>
      </c>
      <c r="D112" s="87">
        <f t="shared" si="130"/>
        <v>0</v>
      </c>
      <c r="E112" s="87">
        <f t="shared" si="131"/>
        <v>3029176</v>
      </c>
      <c r="F112" s="87">
        <v>3029176</v>
      </c>
      <c r="G112" s="87">
        <v>0</v>
      </c>
      <c r="H112" s="87">
        <f t="shared" si="132"/>
        <v>3029176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  <c r="AD112" s="68">
        <v>3029176</v>
      </c>
      <c r="AE112" s="68">
        <v>0</v>
      </c>
      <c r="AF112" s="68">
        <v>3029176</v>
      </c>
    </row>
    <row r="113" spans="1:34" ht="21" customHeight="1" thickBot="1">
      <c r="A113" s="60" t="s">
        <v>33</v>
      </c>
      <c r="B113" s="59"/>
      <c r="C113" s="100">
        <f>C110+C111+C112</f>
        <v>3029176</v>
      </c>
      <c r="D113" s="100">
        <f t="shared" ref="D113:E113" si="133">D110+D111+D112</f>
        <v>0</v>
      </c>
      <c r="E113" s="100">
        <f t="shared" si="133"/>
        <v>3029176</v>
      </c>
      <c r="F113" s="88">
        <v>3029176</v>
      </c>
      <c r="G113" s="88">
        <v>0</v>
      </c>
      <c r="H113" s="100">
        <f t="shared" ref="H113" si="134">H110+H111+H112</f>
        <v>3029176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68">
        <v>3029176</v>
      </c>
      <c r="AE113" s="68">
        <v>0</v>
      </c>
      <c r="AF113" s="68">
        <v>3029176</v>
      </c>
      <c r="AG113" s="68"/>
      <c r="AH113" s="68"/>
    </row>
    <row r="114" spans="1:34" s="68" customFormat="1" ht="21" customHeight="1">
      <c r="A114" s="110" t="s">
        <v>52</v>
      </c>
      <c r="B114" s="62" t="s">
        <v>6</v>
      </c>
      <c r="C114" s="87">
        <f>F114+I114+L114+O114+R114+U114+X114+AA114</f>
        <v>0</v>
      </c>
      <c r="D114" s="87">
        <f>G114+J114+M114+P114+S114+V114+Y114+AB114</f>
        <v>0</v>
      </c>
      <c r="E114" s="87">
        <f>C114+D114</f>
        <v>0</v>
      </c>
      <c r="F114" s="87">
        <v>0</v>
      </c>
      <c r="G114" s="87">
        <v>0</v>
      </c>
      <c r="H114" s="87">
        <f>F114+G114</f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  <c r="AD114" s="68">
        <v>0</v>
      </c>
      <c r="AE114" s="68">
        <v>0</v>
      </c>
      <c r="AF114" s="68">
        <v>0</v>
      </c>
    </row>
    <row r="115" spans="1:34" s="68" customFormat="1" ht="21" customHeight="1">
      <c r="A115" s="111"/>
      <c r="B115" s="61" t="s">
        <v>2</v>
      </c>
      <c r="C115" s="87">
        <f t="shared" ref="C115:D116" si="135">F115+I115+L115+O115+R115+U115+X115+AA115</f>
        <v>0</v>
      </c>
      <c r="D115" s="87">
        <f t="shared" si="135"/>
        <v>0</v>
      </c>
      <c r="E115" s="87">
        <f t="shared" ref="E115:E116" si="136">C115+D115</f>
        <v>0</v>
      </c>
      <c r="F115" s="87">
        <v>0</v>
      </c>
      <c r="G115" s="87">
        <v>0</v>
      </c>
      <c r="H115" s="87">
        <f t="shared" ref="H115:H116" si="137">F115+G115</f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  <c r="AD115" s="68">
        <v>0</v>
      </c>
      <c r="AE115" s="68">
        <v>0</v>
      </c>
      <c r="AF115" s="68">
        <v>0</v>
      </c>
    </row>
    <row r="116" spans="1:34" s="68" customFormat="1" ht="21" customHeight="1">
      <c r="A116" s="112"/>
      <c r="B116" s="61" t="s">
        <v>7</v>
      </c>
      <c r="C116" s="87">
        <f t="shared" si="135"/>
        <v>0</v>
      </c>
      <c r="D116" s="87">
        <f t="shared" si="135"/>
        <v>0</v>
      </c>
      <c r="E116" s="87">
        <f t="shared" si="136"/>
        <v>0</v>
      </c>
      <c r="F116" s="87">
        <v>0</v>
      </c>
      <c r="G116" s="87">
        <v>0</v>
      </c>
      <c r="H116" s="87">
        <f t="shared" si="137"/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  <c r="AD116" s="68">
        <v>0</v>
      </c>
      <c r="AE116" s="68">
        <v>0</v>
      </c>
      <c r="AF116" s="68">
        <v>0</v>
      </c>
    </row>
    <row r="117" spans="1:34" ht="21" customHeight="1" thickBot="1">
      <c r="A117" s="60" t="s">
        <v>33</v>
      </c>
      <c r="B117" s="59"/>
      <c r="C117" s="100">
        <f>C114+C115+C116</f>
        <v>0</v>
      </c>
      <c r="D117" s="100">
        <f t="shared" ref="D117:E117" si="138">D114+D115+D116</f>
        <v>0</v>
      </c>
      <c r="E117" s="100">
        <f t="shared" si="138"/>
        <v>0</v>
      </c>
      <c r="F117" s="88">
        <v>0</v>
      </c>
      <c r="G117" s="88">
        <v>0</v>
      </c>
      <c r="H117" s="100">
        <f t="shared" ref="H117" si="139">H114+H115+H116</f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68">
        <v>0</v>
      </c>
      <c r="AE117" s="68">
        <v>0</v>
      </c>
      <c r="AF117" s="68">
        <v>0</v>
      </c>
      <c r="AG117" s="68"/>
      <c r="AH117" s="68"/>
    </row>
    <row r="118" spans="1:34" s="68" customFormat="1" ht="21" customHeight="1">
      <c r="A118" s="110" t="s">
        <v>53</v>
      </c>
      <c r="B118" s="62" t="s">
        <v>6</v>
      </c>
      <c r="C118" s="87">
        <f>F118+I118+L118+O118+R118+U118+X118+AA118</f>
        <v>1461022.5</v>
      </c>
      <c r="D118" s="87">
        <f>G118+J118+M118+P118+S118+V118+Y118+AB118</f>
        <v>428013</v>
      </c>
      <c r="E118" s="87">
        <f>C118+D118</f>
        <v>1889035.5</v>
      </c>
      <c r="F118" s="87">
        <v>282960</v>
      </c>
      <c r="G118" s="87">
        <v>428013</v>
      </c>
      <c r="H118" s="87">
        <f>F118+G118</f>
        <v>710973</v>
      </c>
      <c r="I118" s="87">
        <v>230916</v>
      </c>
      <c r="J118" s="87">
        <v>0</v>
      </c>
      <c r="K118" s="87">
        <v>230916</v>
      </c>
      <c r="L118" s="87">
        <v>0</v>
      </c>
      <c r="M118" s="87">
        <v>0</v>
      </c>
      <c r="N118" s="87">
        <v>0</v>
      </c>
      <c r="O118" s="87">
        <v>947146.5</v>
      </c>
      <c r="P118" s="87">
        <v>0</v>
      </c>
      <c r="Q118" s="87">
        <v>947146.5</v>
      </c>
      <c r="R118" s="87">
        <v>0</v>
      </c>
      <c r="S118" s="87">
        <v>0</v>
      </c>
      <c r="T118" s="87">
        <v>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  <c r="AD118" s="68">
        <v>1461022.5</v>
      </c>
      <c r="AE118" s="68">
        <v>428013</v>
      </c>
      <c r="AF118" s="68">
        <v>1889035.5</v>
      </c>
    </row>
    <row r="119" spans="1:34" s="68" customFormat="1" ht="21" customHeight="1">
      <c r="A119" s="111"/>
      <c r="B119" s="61" t="s">
        <v>2</v>
      </c>
      <c r="C119" s="87">
        <f t="shared" ref="C119:D120" si="140">F119+I119+L119+O119+R119+U119+X119+AA119</f>
        <v>4354234</v>
      </c>
      <c r="D119" s="87">
        <f t="shared" si="140"/>
        <v>36463106</v>
      </c>
      <c r="E119" s="87">
        <f t="shared" ref="E119:E120" si="141">C119+D119</f>
        <v>40817340</v>
      </c>
      <c r="F119" s="87">
        <v>4354234</v>
      </c>
      <c r="G119" s="87">
        <v>36463106</v>
      </c>
      <c r="H119" s="87">
        <f t="shared" ref="H119:H120" si="142">F119+G119</f>
        <v>40817340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  <c r="AD119" s="68">
        <v>4354234</v>
      </c>
      <c r="AE119" s="68">
        <v>36463106</v>
      </c>
      <c r="AF119" s="68">
        <v>40817340</v>
      </c>
    </row>
    <row r="120" spans="1:34" s="68" customFormat="1" ht="21" customHeight="1">
      <c r="A120" s="112"/>
      <c r="B120" s="61" t="s">
        <v>7</v>
      </c>
      <c r="C120" s="87">
        <f t="shared" si="140"/>
        <v>181863456.12900001</v>
      </c>
      <c r="D120" s="87">
        <f t="shared" si="140"/>
        <v>111190445</v>
      </c>
      <c r="E120" s="87">
        <f t="shared" si="141"/>
        <v>293053901.12900001</v>
      </c>
      <c r="F120" s="87">
        <v>131888914</v>
      </c>
      <c r="G120" s="87">
        <v>72260614</v>
      </c>
      <c r="H120" s="87">
        <f t="shared" si="142"/>
        <v>204149528</v>
      </c>
      <c r="I120" s="87">
        <v>44928785</v>
      </c>
      <c r="J120" s="87">
        <v>38929831</v>
      </c>
      <c r="K120" s="87">
        <v>83858616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5045757.1289999997</v>
      </c>
      <c r="V120" s="87">
        <v>0</v>
      </c>
      <c r="W120" s="87">
        <v>5045757.1289999997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  <c r="AD120" s="68">
        <v>181863456.09999999</v>
      </c>
      <c r="AE120" s="68">
        <v>111190445</v>
      </c>
      <c r="AF120" s="68">
        <v>293053901.10000002</v>
      </c>
    </row>
    <row r="121" spans="1:34" ht="21" customHeight="1" thickBot="1">
      <c r="A121" s="60" t="s">
        <v>33</v>
      </c>
      <c r="B121" s="59"/>
      <c r="C121" s="100">
        <f>C118+C119+C120</f>
        <v>187678712.62900001</v>
      </c>
      <c r="D121" s="100">
        <f t="shared" ref="D121:E121" si="143">D118+D119+D120</f>
        <v>148081564</v>
      </c>
      <c r="E121" s="100">
        <f t="shared" si="143"/>
        <v>335760276.62900001</v>
      </c>
      <c r="F121" s="88">
        <v>136526108</v>
      </c>
      <c r="G121" s="88">
        <v>109151733</v>
      </c>
      <c r="H121" s="100">
        <f t="shared" ref="H121" si="144">H118+H119+H120</f>
        <v>245677841</v>
      </c>
      <c r="I121" s="88">
        <v>45159701</v>
      </c>
      <c r="J121" s="88">
        <v>38929831</v>
      </c>
      <c r="K121" s="88">
        <v>84089532</v>
      </c>
      <c r="L121" s="88">
        <v>0</v>
      </c>
      <c r="M121" s="88">
        <v>0</v>
      </c>
      <c r="N121" s="88">
        <v>0</v>
      </c>
      <c r="O121" s="88">
        <v>947146.5</v>
      </c>
      <c r="P121" s="88">
        <v>0</v>
      </c>
      <c r="Q121" s="88">
        <v>947146.5</v>
      </c>
      <c r="R121" s="88">
        <v>0</v>
      </c>
      <c r="S121" s="88">
        <v>0</v>
      </c>
      <c r="T121" s="88">
        <v>0</v>
      </c>
      <c r="U121" s="88">
        <v>5045757.1289999997</v>
      </c>
      <c r="V121" s="88">
        <v>0</v>
      </c>
      <c r="W121" s="88">
        <v>5045757.1289999997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68">
        <v>187678712.59999999</v>
      </c>
      <c r="AE121" s="68">
        <v>148081564</v>
      </c>
      <c r="AF121" s="68">
        <v>335760276.60000002</v>
      </c>
      <c r="AG121" s="68"/>
      <c r="AH121" s="68"/>
    </row>
    <row r="122" spans="1:34" s="68" customFormat="1" ht="21" customHeight="1">
      <c r="A122" s="110" t="s">
        <v>54</v>
      </c>
      <c r="B122" s="62" t="s">
        <v>6</v>
      </c>
      <c r="C122" s="87">
        <f>F122+I122+L122+O122+R122+U122+X122+AA122</f>
        <v>0</v>
      </c>
      <c r="D122" s="87">
        <f>G122+J122+M122+P122+S122+V122+Y122+AB122</f>
        <v>0</v>
      </c>
      <c r="E122" s="87">
        <f>C122+D122</f>
        <v>0</v>
      </c>
      <c r="F122" s="87">
        <v>0</v>
      </c>
      <c r="G122" s="87">
        <v>0</v>
      </c>
      <c r="H122" s="87">
        <f>F122+G122</f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  <c r="AD122" s="68">
        <v>0</v>
      </c>
      <c r="AE122" s="68">
        <v>0</v>
      </c>
      <c r="AF122" s="68">
        <v>0</v>
      </c>
    </row>
    <row r="123" spans="1:34" s="68" customFormat="1" ht="21" customHeight="1">
      <c r="A123" s="111" t="s">
        <v>54</v>
      </c>
      <c r="B123" s="61" t="s">
        <v>2</v>
      </c>
      <c r="C123" s="87">
        <f t="shared" ref="C123:D124" si="145">F123+I123+L123+O123+R123+U123+X123+AA123</f>
        <v>0</v>
      </c>
      <c r="D123" s="87">
        <f t="shared" si="145"/>
        <v>0</v>
      </c>
      <c r="E123" s="87">
        <f t="shared" ref="E123:E124" si="146">C123+D123</f>
        <v>0</v>
      </c>
      <c r="F123" s="87">
        <v>0</v>
      </c>
      <c r="G123" s="87">
        <v>0</v>
      </c>
      <c r="H123" s="87">
        <f t="shared" ref="H123:H124" si="147">F123+G123</f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  <c r="AD123" s="68">
        <v>0</v>
      </c>
      <c r="AE123" s="68">
        <v>0</v>
      </c>
      <c r="AF123" s="68">
        <v>0</v>
      </c>
    </row>
    <row r="124" spans="1:34" s="68" customFormat="1" ht="21" customHeight="1">
      <c r="A124" s="112"/>
      <c r="B124" s="61" t="s">
        <v>7</v>
      </c>
      <c r="C124" s="87">
        <f t="shared" si="145"/>
        <v>0</v>
      </c>
      <c r="D124" s="87">
        <f t="shared" si="145"/>
        <v>7352691</v>
      </c>
      <c r="E124" s="87">
        <f t="shared" si="146"/>
        <v>7352691</v>
      </c>
      <c r="F124" s="87">
        <v>0</v>
      </c>
      <c r="G124" s="87">
        <v>7352691</v>
      </c>
      <c r="H124" s="87">
        <f t="shared" si="147"/>
        <v>7352691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  <c r="AD124" s="68">
        <v>0</v>
      </c>
      <c r="AE124" s="68">
        <v>7352691</v>
      </c>
      <c r="AF124" s="68">
        <v>7352691</v>
      </c>
    </row>
    <row r="125" spans="1:34" ht="21" customHeight="1" thickBot="1">
      <c r="A125" s="60" t="s">
        <v>33</v>
      </c>
      <c r="B125" s="59"/>
      <c r="C125" s="100">
        <f>C122+C123+C124</f>
        <v>0</v>
      </c>
      <c r="D125" s="100">
        <f t="shared" ref="D125:E125" si="148">D122+D123+D124</f>
        <v>7352691</v>
      </c>
      <c r="E125" s="100">
        <f t="shared" si="148"/>
        <v>7352691</v>
      </c>
      <c r="F125" s="88">
        <v>0</v>
      </c>
      <c r="G125" s="88">
        <v>7352691</v>
      </c>
      <c r="H125" s="100">
        <f t="shared" ref="H125" si="149">H122+H123+H124</f>
        <v>7352691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68">
        <v>0</v>
      </c>
      <c r="AE125" s="68">
        <v>7352691</v>
      </c>
      <c r="AF125" s="68">
        <v>7352691</v>
      </c>
      <c r="AG125" s="68"/>
      <c r="AH125" s="68"/>
    </row>
    <row r="126" spans="1:34" s="68" customFormat="1" ht="21" customHeight="1">
      <c r="A126" s="110" t="s">
        <v>55</v>
      </c>
      <c r="B126" s="62" t="s">
        <v>6</v>
      </c>
      <c r="C126" s="87">
        <f>F126+I126+L126+O126+R126+U126+X126+AA126</f>
        <v>0</v>
      </c>
      <c r="D126" s="87">
        <f>G126+J126+M126+P126+S126+V126+Y126+AB126</f>
        <v>0</v>
      </c>
      <c r="E126" s="87">
        <f>C126+D126</f>
        <v>0</v>
      </c>
      <c r="F126" s="87">
        <v>0</v>
      </c>
      <c r="G126" s="87">
        <v>0</v>
      </c>
      <c r="H126" s="87">
        <f>F126+G126</f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v>0</v>
      </c>
      <c r="W126" s="87">
        <v>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  <c r="AD126" s="68">
        <v>0</v>
      </c>
      <c r="AE126" s="68">
        <v>0</v>
      </c>
      <c r="AF126" s="68">
        <v>0</v>
      </c>
    </row>
    <row r="127" spans="1:34" s="68" customFormat="1" ht="21" customHeight="1">
      <c r="A127" s="111"/>
      <c r="B127" s="61" t="s">
        <v>2</v>
      </c>
      <c r="C127" s="87">
        <f t="shared" ref="C127:D128" si="150">F127+I127+L127+O127+R127+U127+X127+AA127</f>
        <v>0</v>
      </c>
      <c r="D127" s="87">
        <f t="shared" si="150"/>
        <v>859845000</v>
      </c>
      <c r="E127" s="87">
        <f t="shared" ref="E127:E128" si="151">C127+D127</f>
        <v>859845000</v>
      </c>
      <c r="F127" s="87">
        <v>0</v>
      </c>
      <c r="G127" s="87">
        <v>0</v>
      </c>
      <c r="H127" s="87">
        <f t="shared" ref="H127:H128" si="152">F127+G127</f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v>859845000</v>
      </c>
      <c r="W127" s="87">
        <v>859845000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  <c r="AD127" s="68">
        <v>0</v>
      </c>
      <c r="AE127" s="68">
        <v>859845000</v>
      </c>
      <c r="AF127" s="68">
        <v>859845000</v>
      </c>
    </row>
    <row r="128" spans="1:34" s="68" customFormat="1" ht="21" customHeight="1">
      <c r="A128" s="112"/>
      <c r="B128" s="61" t="s">
        <v>7</v>
      </c>
      <c r="C128" s="87">
        <f t="shared" si="150"/>
        <v>0</v>
      </c>
      <c r="D128" s="87">
        <f t="shared" si="150"/>
        <v>0</v>
      </c>
      <c r="E128" s="87">
        <f t="shared" si="151"/>
        <v>0</v>
      </c>
      <c r="F128" s="87">
        <v>0</v>
      </c>
      <c r="G128" s="87">
        <v>0</v>
      </c>
      <c r="H128" s="87">
        <f t="shared" si="152"/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  <c r="AD128" s="68">
        <v>0</v>
      </c>
      <c r="AE128" s="68">
        <v>0</v>
      </c>
      <c r="AF128" s="68">
        <v>0</v>
      </c>
    </row>
    <row r="129" spans="1:34" ht="17.5" thickBot="1">
      <c r="A129" s="60" t="s">
        <v>33</v>
      </c>
      <c r="B129" s="59"/>
      <c r="C129" s="100">
        <f>C126+C127+C128</f>
        <v>0</v>
      </c>
      <c r="D129" s="100">
        <f t="shared" ref="D129:E129" si="153">D126+D127+D128</f>
        <v>859845000</v>
      </c>
      <c r="E129" s="100">
        <f t="shared" si="153"/>
        <v>859845000</v>
      </c>
      <c r="F129" s="88">
        <v>0</v>
      </c>
      <c r="G129" s="88">
        <v>0</v>
      </c>
      <c r="H129" s="100">
        <f t="shared" ref="H129" si="154">H126+H127+H128</f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859845000</v>
      </c>
      <c r="W129" s="88">
        <v>859845000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68">
        <v>0</v>
      </c>
      <c r="AE129" s="68">
        <v>859845000</v>
      </c>
      <c r="AF129" s="68">
        <v>859845000</v>
      </c>
      <c r="AG129" s="68"/>
      <c r="AH129" s="68"/>
    </row>
    <row r="130" spans="1:34" s="68" customFormat="1">
      <c r="A130" s="110" t="s">
        <v>56</v>
      </c>
      <c r="B130" s="62" t="s">
        <v>6</v>
      </c>
      <c r="C130" s="87">
        <f>F130+I130+L130+O130+R130+U130+X130+AA130</f>
        <v>0</v>
      </c>
      <c r="D130" s="87">
        <f>G130+J130+M130+P130+S130+V130+Y130+AB130</f>
        <v>0</v>
      </c>
      <c r="E130" s="87">
        <f>C130+D130</f>
        <v>0</v>
      </c>
      <c r="F130" s="87">
        <v>0</v>
      </c>
      <c r="G130" s="87">
        <v>0</v>
      </c>
      <c r="H130" s="87">
        <f>F130+G130</f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  <c r="AD130" s="68">
        <v>0</v>
      </c>
      <c r="AE130" s="68">
        <v>0</v>
      </c>
      <c r="AF130" s="68">
        <v>0</v>
      </c>
    </row>
    <row r="131" spans="1:34" s="68" customFormat="1">
      <c r="A131" s="111"/>
      <c r="B131" s="61" t="s">
        <v>2</v>
      </c>
      <c r="C131" s="87">
        <f t="shared" ref="C131:D132" si="155">F131+I131+L131+O131+R131+U131+X131+AA131</f>
        <v>0</v>
      </c>
      <c r="D131" s="87">
        <f t="shared" si="155"/>
        <v>0</v>
      </c>
      <c r="E131" s="87">
        <f t="shared" ref="E131:E132" si="156">C131+D131</f>
        <v>0</v>
      </c>
      <c r="F131" s="87">
        <v>0</v>
      </c>
      <c r="G131" s="87">
        <v>0</v>
      </c>
      <c r="H131" s="87">
        <f t="shared" ref="H131:H132" si="157">F131+G131</f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0</v>
      </c>
      <c r="V131" s="87">
        <v>0</v>
      </c>
      <c r="W131" s="87">
        <v>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  <c r="AD131" s="68">
        <v>0</v>
      </c>
      <c r="AE131" s="68">
        <v>0</v>
      </c>
      <c r="AF131" s="68">
        <v>0</v>
      </c>
    </row>
    <row r="132" spans="1:34" s="68" customFormat="1">
      <c r="A132" s="112"/>
      <c r="B132" s="61" t="s">
        <v>7</v>
      </c>
      <c r="C132" s="87">
        <f t="shared" si="155"/>
        <v>7405900.8059999999</v>
      </c>
      <c r="D132" s="87">
        <f t="shared" si="155"/>
        <v>443364</v>
      </c>
      <c r="E132" s="87">
        <f t="shared" si="156"/>
        <v>7849264.8059999999</v>
      </c>
      <c r="F132" s="87">
        <v>7405900.8059999999</v>
      </c>
      <c r="G132" s="87">
        <v>443364</v>
      </c>
      <c r="H132" s="87">
        <f t="shared" si="157"/>
        <v>7849264.8059999999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  <c r="AD132" s="68">
        <v>7405900.8059999999</v>
      </c>
      <c r="AE132" s="68">
        <v>443364</v>
      </c>
      <c r="AF132" s="68">
        <v>7849264.8059999999</v>
      </c>
    </row>
    <row r="133" spans="1:34" ht="17.5" thickBot="1">
      <c r="A133" s="60" t="s">
        <v>33</v>
      </c>
      <c r="B133" s="59"/>
      <c r="C133" s="100">
        <f>C130+C131+C132</f>
        <v>7405900.8059999999</v>
      </c>
      <c r="D133" s="100">
        <f t="shared" ref="D133:E133" si="158">D130+D131+D132</f>
        <v>443364</v>
      </c>
      <c r="E133" s="100">
        <f t="shared" si="158"/>
        <v>7849264.8059999999</v>
      </c>
      <c r="F133" s="88">
        <v>7405900.8059999999</v>
      </c>
      <c r="G133" s="88">
        <v>443364</v>
      </c>
      <c r="H133" s="100">
        <f t="shared" ref="H133" si="159">H130+H131+H132</f>
        <v>7849264.8059999999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68">
        <v>7405900.8059999999</v>
      </c>
      <c r="AE133" s="68">
        <v>443364</v>
      </c>
      <c r="AF133" s="68">
        <v>7849264.8059999999</v>
      </c>
      <c r="AG133" s="68"/>
      <c r="AH133" s="68"/>
    </row>
    <row r="134" spans="1:34" s="68" customFormat="1">
      <c r="A134" s="110" t="s">
        <v>57</v>
      </c>
      <c r="B134" s="62" t="s">
        <v>6</v>
      </c>
      <c r="C134" s="87">
        <f>F134+I134+L134+O134+R134+U134+X134+AA134</f>
        <v>0</v>
      </c>
      <c r="D134" s="87">
        <f>G134+J134+M134+P134+S134+V134+Y134+AB134</f>
        <v>0</v>
      </c>
      <c r="E134" s="87">
        <f>C134+D134</f>
        <v>0</v>
      </c>
      <c r="F134" s="87">
        <v>0</v>
      </c>
      <c r="G134" s="87">
        <v>0</v>
      </c>
      <c r="H134" s="87">
        <f>F134+G134</f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  <c r="AD134" s="68">
        <v>0</v>
      </c>
      <c r="AE134" s="68">
        <v>0</v>
      </c>
      <c r="AF134" s="68">
        <v>0</v>
      </c>
    </row>
    <row r="135" spans="1:34" s="68" customFormat="1">
      <c r="A135" s="111"/>
      <c r="B135" s="61" t="s">
        <v>2</v>
      </c>
      <c r="C135" s="87">
        <f t="shared" ref="C135:D136" si="160">F135+I135+L135+O135+R135+U135+X135+AA135</f>
        <v>0</v>
      </c>
      <c r="D135" s="87">
        <f t="shared" si="160"/>
        <v>0</v>
      </c>
      <c r="E135" s="87">
        <f t="shared" ref="E135:E136" si="161">C135+D135</f>
        <v>0</v>
      </c>
      <c r="F135" s="87">
        <v>0</v>
      </c>
      <c r="G135" s="87">
        <v>0</v>
      </c>
      <c r="H135" s="87">
        <f t="shared" ref="H135:H136" si="162">F135+G135</f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  <c r="AD135" s="68">
        <v>0</v>
      </c>
      <c r="AE135" s="68">
        <v>0</v>
      </c>
      <c r="AF135" s="68">
        <v>0</v>
      </c>
    </row>
    <row r="136" spans="1:34" s="68" customFormat="1">
      <c r="A136" s="112"/>
      <c r="B136" s="61" t="s">
        <v>7</v>
      </c>
      <c r="C136" s="87">
        <f t="shared" si="160"/>
        <v>0</v>
      </c>
      <c r="D136" s="87">
        <f t="shared" si="160"/>
        <v>0</v>
      </c>
      <c r="E136" s="87">
        <f t="shared" si="161"/>
        <v>0</v>
      </c>
      <c r="F136" s="87">
        <v>0</v>
      </c>
      <c r="G136" s="87">
        <v>0</v>
      </c>
      <c r="H136" s="87">
        <f t="shared" si="162"/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  <c r="AD136" s="68">
        <v>0</v>
      </c>
      <c r="AE136" s="68">
        <v>0</v>
      </c>
      <c r="AF136" s="68">
        <v>0</v>
      </c>
    </row>
    <row r="137" spans="1:34" ht="17.5" thickBot="1">
      <c r="A137" s="60" t="s">
        <v>33</v>
      </c>
      <c r="B137" s="59"/>
      <c r="C137" s="100">
        <f>C134+C135+C136</f>
        <v>0</v>
      </c>
      <c r="D137" s="100">
        <f t="shared" ref="D137:E137" si="163">D134+D135+D136</f>
        <v>0</v>
      </c>
      <c r="E137" s="100">
        <f t="shared" si="163"/>
        <v>0</v>
      </c>
      <c r="F137" s="88">
        <v>0</v>
      </c>
      <c r="G137" s="88">
        <v>0</v>
      </c>
      <c r="H137" s="100">
        <f t="shared" ref="H137" si="164">H134+H135+H136</f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68">
        <v>0</v>
      </c>
      <c r="AE137" s="68">
        <v>0</v>
      </c>
      <c r="AF137" s="68">
        <v>0</v>
      </c>
      <c r="AG137" s="68"/>
      <c r="AH137" s="68"/>
    </row>
    <row r="138" spans="1:34" s="68" customFormat="1">
      <c r="A138" s="110" t="s">
        <v>58</v>
      </c>
      <c r="B138" s="62" t="s">
        <v>6</v>
      </c>
      <c r="C138" s="87">
        <f>F138+I138+L138+O138+R138+U138+X138+AA138</f>
        <v>0</v>
      </c>
      <c r="D138" s="87">
        <f>G138+J138+M138+P138+S138+V138+Y138+AB138</f>
        <v>0</v>
      </c>
      <c r="E138" s="87">
        <f>C138+D138</f>
        <v>0</v>
      </c>
      <c r="F138" s="87">
        <v>0</v>
      </c>
      <c r="G138" s="87">
        <v>0</v>
      </c>
      <c r="H138" s="87">
        <f>F138+G138</f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  <c r="AD138" s="68">
        <v>0</v>
      </c>
      <c r="AE138" s="68">
        <v>0</v>
      </c>
      <c r="AF138" s="68">
        <v>0</v>
      </c>
    </row>
    <row r="139" spans="1:34" s="68" customFormat="1">
      <c r="A139" s="111"/>
      <c r="B139" s="61" t="s">
        <v>2</v>
      </c>
      <c r="C139" s="87">
        <f t="shared" ref="C139:D140" si="165">F139+I139+L139+O139+R139+U139+X139+AA139</f>
        <v>0</v>
      </c>
      <c r="D139" s="87">
        <f t="shared" si="165"/>
        <v>9352700</v>
      </c>
      <c r="E139" s="87">
        <f t="shared" ref="E139:E140" si="166">C139+D139</f>
        <v>9352700</v>
      </c>
      <c r="F139" s="87">
        <v>0</v>
      </c>
      <c r="G139" s="87">
        <v>0</v>
      </c>
      <c r="H139" s="87">
        <f t="shared" ref="H139" si="167">F139+G139</f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0</v>
      </c>
      <c r="V139" s="87">
        <v>9352700</v>
      </c>
      <c r="W139" s="87">
        <v>9352700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  <c r="AD139" s="68">
        <v>0</v>
      </c>
      <c r="AE139" s="68">
        <v>9352700</v>
      </c>
      <c r="AF139" s="68">
        <v>9352700</v>
      </c>
    </row>
    <row r="140" spans="1:34" s="68" customFormat="1">
      <c r="A140" s="112"/>
      <c r="B140" s="61" t="s">
        <v>7</v>
      </c>
      <c r="C140" s="87">
        <f t="shared" si="165"/>
        <v>47561496</v>
      </c>
      <c r="D140" s="87">
        <f t="shared" si="165"/>
        <v>55127111</v>
      </c>
      <c r="E140" s="87">
        <f t="shared" si="166"/>
        <v>102688607</v>
      </c>
      <c r="F140" s="87">
        <v>47561496</v>
      </c>
      <c r="G140" s="87">
        <v>55127111</v>
      </c>
      <c r="H140" s="87">
        <f>F140+G140</f>
        <v>102688607</v>
      </c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  <c r="AD140" s="68">
        <v>47561497</v>
      </c>
      <c r="AE140" s="68">
        <v>55127112</v>
      </c>
      <c r="AF140" s="68">
        <v>102688609</v>
      </c>
    </row>
    <row r="141" spans="1:34" ht="17.5" thickBot="1">
      <c r="A141" s="60" t="s">
        <v>33</v>
      </c>
      <c r="B141" s="59"/>
      <c r="C141" s="100">
        <f>C138+C139+C140</f>
        <v>47561496</v>
      </c>
      <c r="D141" s="100">
        <f t="shared" ref="D141:E141" si="168">D138+D139+D140</f>
        <v>64479811</v>
      </c>
      <c r="E141" s="100">
        <f t="shared" si="168"/>
        <v>112041307</v>
      </c>
      <c r="F141" s="88">
        <v>47561497</v>
      </c>
      <c r="G141" s="88">
        <v>55127112</v>
      </c>
      <c r="H141" s="100">
        <f t="shared" ref="H141" si="169">H138+H139+H140</f>
        <v>102688607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0</v>
      </c>
      <c r="V141" s="88">
        <v>9352700</v>
      </c>
      <c r="W141" s="88">
        <v>9352700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68">
        <v>47561497</v>
      </c>
      <c r="AE141" s="68">
        <v>64479812</v>
      </c>
      <c r="AF141" s="68">
        <v>112041309</v>
      </c>
      <c r="AG141" s="68"/>
      <c r="AH141" s="68"/>
    </row>
    <row r="142" spans="1:34" s="68" customFormat="1">
      <c r="A142" s="110" t="s">
        <v>59</v>
      </c>
      <c r="B142" s="62" t="s">
        <v>6</v>
      </c>
      <c r="C142" s="87">
        <f>F142+I142+L142+O142+R142+U142+X142+AA142</f>
        <v>0</v>
      </c>
      <c r="D142" s="87">
        <f>G142+J142+M142+P142+S142+V142+Y142+AB142</f>
        <v>0</v>
      </c>
      <c r="E142" s="87">
        <f>C142+D142</f>
        <v>0</v>
      </c>
      <c r="F142" s="87">
        <v>0</v>
      </c>
      <c r="G142" s="87">
        <v>0</v>
      </c>
      <c r="H142" s="87">
        <f>F142+G142</f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  <c r="AD142" s="68">
        <v>0</v>
      </c>
      <c r="AE142" s="68">
        <v>0</v>
      </c>
      <c r="AF142" s="68">
        <v>0</v>
      </c>
    </row>
    <row r="143" spans="1:34" s="68" customFormat="1">
      <c r="A143" s="111"/>
      <c r="B143" s="61" t="s">
        <v>2</v>
      </c>
      <c r="C143" s="87">
        <f t="shared" ref="C143:D144" si="170">F143+I143+L143+O143+R143+U143+X143+AA143</f>
        <v>3009928</v>
      </c>
      <c r="D143" s="87">
        <f t="shared" si="170"/>
        <v>0</v>
      </c>
      <c r="E143" s="87">
        <f t="shared" ref="E143:E144" si="171">C143+D143</f>
        <v>3009928</v>
      </c>
      <c r="F143" s="87">
        <v>0</v>
      </c>
      <c r="G143" s="87">
        <v>0</v>
      </c>
      <c r="H143" s="87">
        <f t="shared" ref="H143:H144" si="172">F143+G143</f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3009928</v>
      </c>
      <c r="V143" s="87">
        <v>0</v>
      </c>
      <c r="W143" s="87">
        <v>3009928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  <c r="AD143" s="68">
        <v>3009928</v>
      </c>
      <c r="AE143" s="68">
        <v>0</v>
      </c>
      <c r="AF143" s="68">
        <v>3009928</v>
      </c>
    </row>
    <row r="144" spans="1:34" s="68" customFormat="1">
      <c r="A144" s="112"/>
      <c r="B144" s="61" t="s">
        <v>7</v>
      </c>
      <c r="C144" s="87">
        <f t="shared" si="170"/>
        <v>525427</v>
      </c>
      <c r="D144" s="87">
        <f t="shared" si="170"/>
        <v>11225139</v>
      </c>
      <c r="E144" s="87">
        <f t="shared" si="171"/>
        <v>11750566</v>
      </c>
      <c r="F144" s="87">
        <v>525427</v>
      </c>
      <c r="G144" s="87">
        <v>11225139</v>
      </c>
      <c r="H144" s="87">
        <f t="shared" si="172"/>
        <v>11750566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  <c r="AD144" s="68">
        <v>525427</v>
      </c>
      <c r="AE144" s="68">
        <v>11225139</v>
      </c>
      <c r="AF144" s="68">
        <v>11750566</v>
      </c>
    </row>
    <row r="145" spans="1:34" ht="17.5" thickBot="1">
      <c r="A145" s="60" t="s">
        <v>33</v>
      </c>
      <c r="B145" s="59"/>
      <c r="C145" s="100">
        <f>C142+C143+C144</f>
        <v>3535355</v>
      </c>
      <c r="D145" s="100">
        <f t="shared" ref="D145:E145" si="173">D142+D143+D144</f>
        <v>11225139</v>
      </c>
      <c r="E145" s="100">
        <f t="shared" si="173"/>
        <v>14760494</v>
      </c>
      <c r="F145" s="88">
        <v>525427</v>
      </c>
      <c r="G145" s="88">
        <v>11225139</v>
      </c>
      <c r="H145" s="100">
        <f t="shared" ref="H145" si="174">H142+H143+H144</f>
        <v>11750566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3009928</v>
      </c>
      <c r="V145" s="88">
        <v>0</v>
      </c>
      <c r="W145" s="88">
        <v>3009928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68">
        <v>3535355</v>
      </c>
      <c r="AE145" s="68">
        <v>11225139</v>
      </c>
      <c r="AF145" s="68">
        <v>14760494</v>
      </c>
      <c r="AG145" s="68"/>
      <c r="AH145" s="68"/>
    </row>
    <row r="146" spans="1:34" s="68" customFormat="1">
      <c r="A146" s="110" t="s">
        <v>60</v>
      </c>
      <c r="B146" s="62" t="s">
        <v>6</v>
      </c>
      <c r="C146" s="87">
        <f>F146+I146+L146+O146+R146+U146+X146+AA146</f>
        <v>0</v>
      </c>
      <c r="D146" s="87">
        <f>G146+J146+M146+P146+S146+V146+Y146+AB146</f>
        <v>0</v>
      </c>
      <c r="E146" s="87">
        <f>C146+D146</f>
        <v>0</v>
      </c>
      <c r="F146" s="87">
        <v>0</v>
      </c>
      <c r="G146" s="87">
        <v>0</v>
      </c>
      <c r="H146" s="87">
        <f>F146+G146</f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  <c r="AD146" s="68">
        <v>0</v>
      </c>
      <c r="AE146" s="68">
        <v>0</v>
      </c>
      <c r="AF146" s="68">
        <v>0</v>
      </c>
    </row>
    <row r="147" spans="1:34" s="68" customFormat="1">
      <c r="A147" s="111"/>
      <c r="B147" s="61" t="s">
        <v>2</v>
      </c>
      <c r="C147" s="87">
        <f t="shared" ref="C147:D148" si="175">F147+I147+L147+O147+R147+U147+X147+AA147</f>
        <v>196105000</v>
      </c>
      <c r="D147" s="87">
        <f t="shared" si="175"/>
        <v>14380800</v>
      </c>
      <c r="E147" s="87">
        <f t="shared" ref="E147:E148" si="176">C147+D147</f>
        <v>210485800</v>
      </c>
      <c r="F147" s="87">
        <v>0</v>
      </c>
      <c r="G147" s="87">
        <v>0</v>
      </c>
      <c r="H147" s="87">
        <f t="shared" ref="H147:H148" si="177">F147+G147</f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196105000</v>
      </c>
      <c r="V147" s="87">
        <v>14380800</v>
      </c>
      <c r="W147" s="87">
        <v>210485800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  <c r="AD147" s="68">
        <v>196105000</v>
      </c>
      <c r="AE147" s="68">
        <v>14380800</v>
      </c>
      <c r="AF147" s="68">
        <v>210485800</v>
      </c>
    </row>
    <row r="148" spans="1:34" s="68" customFormat="1">
      <c r="A148" s="112"/>
      <c r="B148" s="61" t="s">
        <v>7</v>
      </c>
      <c r="C148" s="87">
        <f t="shared" si="175"/>
        <v>652702</v>
      </c>
      <c r="D148" s="87">
        <f t="shared" si="175"/>
        <v>0</v>
      </c>
      <c r="E148" s="87">
        <f t="shared" si="176"/>
        <v>652702</v>
      </c>
      <c r="F148" s="87">
        <v>0</v>
      </c>
      <c r="G148" s="87">
        <v>0</v>
      </c>
      <c r="H148" s="87">
        <f t="shared" si="177"/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652702</v>
      </c>
      <c r="V148" s="87">
        <v>0</v>
      </c>
      <c r="W148" s="87">
        <v>652702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  <c r="AD148" s="68">
        <v>652702</v>
      </c>
      <c r="AE148" s="68">
        <v>0</v>
      </c>
      <c r="AF148" s="68">
        <v>652702</v>
      </c>
    </row>
    <row r="149" spans="1:34" ht="17.5" thickBot="1">
      <c r="A149" s="60" t="s">
        <v>33</v>
      </c>
      <c r="B149" s="59"/>
      <c r="C149" s="100">
        <f>C146+C147+C148</f>
        <v>196757702</v>
      </c>
      <c r="D149" s="100">
        <f t="shared" ref="D149:E149" si="178">D146+D147+D148</f>
        <v>14380800</v>
      </c>
      <c r="E149" s="100">
        <f t="shared" si="178"/>
        <v>211138502</v>
      </c>
      <c r="F149" s="88">
        <v>0</v>
      </c>
      <c r="G149" s="88">
        <v>0</v>
      </c>
      <c r="H149" s="100">
        <f t="shared" ref="H149" si="179">H146+H147+H148</f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196757702</v>
      </c>
      <c r="V149" s="88">
        <v>14380800</v>
      </c>
      <c r="W149" s="88">
        <v>211138502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68">
        <v>196757702</v>
      </c>
      <c r="AE149" s="68">
        <v>14380800</v>
      </c>
      <c r="AF149" s="68">
        <v>211138502</v>
      </c>
      <c r="AG149" s="68"/>
      <c r="AH149" s="68"/>
    </row>
    <row r="150" spans="1:34" s="68" customFormat="1" ht="17.5" thickBot="1">
      <c r="A150" s="76" t="s">
        <v>61</v>
      </c>
      <c r="B150" s="77"/>
      <c r="C150" s="102">
        <f>C151+C152+C153</f>
        <v>107055788988.561</v>
      </c>
      <c r="D150" s="102">
        <f t="shared" ref="D150:E150" si="180">D151+D152+D153</f>
        <v>73756796099.931</v>
      </c>
      <c r="E150" s="102">
        <f t="shared" si="180"/>
        <v>180812585088.492</v>
      </c>
      <c r="F150" s="102">
        <f t="shared" ref="F150:G150" si="181">F151+F152+F153</f>
        <v>66303300708.38501</v>
      </c>
      <c r="G150" s="102">
        <f t="shared" si="181"/>
        <v>43340133941.541</v>
      </c>
      <c r="H150" s="102">
        <f t="shared" ref="H150" si="182">H151+H152+H153</f>
        <v>109643434649.92601</v>
      </c>
      <c r="I150" s="86">
        <v>28106012538</v>
      </c>
      <c r="J150" s="86">
        <v>22709321012</v>
      </c>
      <c r="K150" s="86">
        <v>50815333550</v>
      </c>
      <c r="L150" s="86">
        <v>114442067.5</v>
      </c>
      <c r="M150" s="86">
        <v>104730038.8</v>
      </c>
      <c r="N150" s="86">
        <v>219172106.30000001</v>
      </c>
      <c r="O150" s="86">
        <v>1263787512</v>
      </c>
      <c r="P150" s="86">
        <v>926326348.29999995</v>
      </c>
      <c r="Q150" s="86">
        <v>2190113860</v>
      </c>
      <c r="R150" s="86">
        <v>30274637</v>
      </c>
      <c r="S150" s="86">
        <v>32746274.859999999</v>
      </c>
      <c r="T150" s="86">
        <v>63020911.859999999</v>
      </c>
      <c r="U150" s="86">
        <v>7309260323</v>
      </c>
      <c r="V150" s="86">
        <v>4805773259</v>
      </c>
      <c r="W150" s="86">
        <v>12115033582</v>
      </c>
      <c r="X150" s="86">
        <v>1078279529</v>
      </c>
      <c r="Y150" s="86">
        <v>628568396</v>
      </c>
      <c r="Z150" s="86">
        <v>1706847925</v>
      </c>
      <c r="AA150" s="86">
        <v>2850431674</v>
      </c>
      <c r="AB150" s="86">
        <v>1209196828</v>
      </c>
      <c r="AC150" s="86">
        <v>4059628502</v>
      </c>
      <c r="AD150" s="96">
        <v>107056000000</v>
      </c>
      <c r="AE150" s="68">
        <v>73756796099</v>
      </c>
      <c r="AF150" s="68">
        <v>180812585089.69</v>
      </c>
    </row>
    <row r="151" spans="1:34" s="68" customFormat="1">
      <c r="A151" s="83" t="s">
        <v>33</v>
      </c>
      <c r="B151" s="75" t="s">
        <v>6</v>
      </c>
      <c r="C151" s="104">
        <f t="shared" ref="C151:D153" si="183">C6+C10+C14+C18+C22+C26+C30+C34+C38+C42+C46+C50+C54+C58+C62+C66+C70+C74+C78+C82+C86+C90+C94+C98+C102+C106+C110+C114+C118+C122+C126+C130+C134+C138+C142+C146</f>
        <v>16276825546.209999</v>
      </c>
      <c r="D151" s="104">
        <f t="shared" si="183"/>
        <v>15359123636.448002</v>
      </c>
      <c r="E151" s="104">
        <f>C151+D151</f>
        <v>31635949182.658001</v>
      </c>
      <c r="F151" s="104">
        <f t="shared" ref="F151:G151" si="184">F6+F10+F14+F18+F22+F26+F30+F34+F38+F42+F46+F50+F54+F58+F62+F66+F70+F74+F78+F82+F86+F90+F94+F98+F102+F106+F110+F114+F118+F122+F126+F130+F134+F138+F142+F146</f>
        <v>12798080528.860001</v>
      </c>
      <c r="G151" s="104">
        <f t="shared" si="184"/>
        <v>12330425908.49</v>
      </c>
      <c r="H151" s="104">
        <f>F151+G151</f>
        <v>25128506437.349998</v>
      </c>
      <c r="I151" s="82">
        <v>1335793833</v>
      </c>
      <c r="J151" s="82">
        <v>1064039766</v>
      </c>
      <c r="K151" s="82">
        <v>2399833599</v>
      </c>
      <c r="L151" s="82">
        <v>101725735</v>
      </c>
      <c r="M151" s="82">
        <v>88908195</v>
      </c>
      <c r="N151" s="82">
        <v>190633929</v>
      </c>
      <c r="O151" s="82">
        <v>791615076</v>
      </c>
      <c r="P151" s="82">
        <v>728771800</v>
      </c>
      <c r="Q151" s="82">
        <v>1520386876</v>
      </c>
      <c r="R151" s="82">
        <v>539747</v>
      </c>
      <c r="S151" s="82">
        <v>2862030</v>
      </c>
      <c r="T151" s="82">
        <v>3401777</v>
      </c>
      <c r="U151" s="82">
        <v>284832740</v>
      </c>
      <c r="V151" s="82">
        <v>148169772</v>
      </c>
      <c r="W151" s="82">
        <v>433002512</v>
      </c>
      <c r="X151" s="82">
        <v>0</v>
      </c>
      <c r="Y151" s="82">
        <v>59722610</v>
      </c>
      <c r="Z151" s="82">
        <v>59722610</v>
      </c>
      <c r="AA151" s="82">
        <v>964237887</v>
      </c>
      <c r="AB151" s="82">
        <v>936223556</v>
      </c>
      <c r="AC151" s="82">
        <v>1900461442</v>
      </c>
      <c r="AD151" s="97">
        <v>16276825547</v>
      </c>
      <c r="AE151" s="97">
        <v>15360920509</v>
      </c>
      <c r="AF151" s="97">
        <v>31637746056</v>
      </c>
    </row>
    <row r="152" spans="1:34" s="68" customFormat="1">
      <c r="A152" s="84"/>
      <c r="B152" s="74" t="s">
        <v>2</v>
      </c>
      <c r="C152" s="104">
        <f t="shared" si="183"/>
        <v>18578215632.237</v>
      </c>
      <c r="D152" s="104">
        <f t="shared" si="183"/>
        <v>15121352861.609999</v>
      </c>
      <c r="E152" s="104">
        <f>C152+D152</f>
        <v>33699568493.847</v>
      </c>
      <c r="F152" s="104">
        <f t="shared" ref="F152:G152" si="185">F7+F11+F15+F19+F23+F27+F31+F35+F39+F43+F47+F51+F55+F59+F63+F67+F71+F75+F79+F83+F87+F91+F95+F99+F103+F107+F111+F115+F119+F123+F127+F131+F135+F139+F143+F147</f>
        <v>7903661128.6999998</v>
      </c>
      <c r="G152" s="104">
        <f t="shared" si="185"/>
        <v>6418997846.6199999</v>
      </c>
      <c r="H152" s="104">
        <f>F152+G152</f>
        <v>14322658975.32</v>
      </c>
      <c r="I152" s="82">
        <v>5984335470</v>
      </c>
      <c r="J152" s="82">
        <v>5699960608</v>
      </c>
      <c r="K152" s="82">
        <v>11684296078</v>
      </c>
      <c r="L152" s="82">
        <v>8391481</v>
      </c>
      <c r="M152" s="82">
        <v>12470108</v>
      </c>
      <c r="N152" s="82">
        <v>20861589</v>
      </c>
      <c r="O152" s="82">
        <v>119234328</v>
      </c>
      <c r="P152" s="82">
        <v>63083999</v>
      </c>
      <c r="Q152" s="82">
        <v>182318327</v>
      </c>
      <c r="R152" s="82">
        <v>83142</v>
      </c>
      <c r="S152" s="82">
        <v>0</v>
      </c>
      <c r="T152" s="82">
        <v>83142</v>
      </c>
      <c r="U152" s="82">
        <v>1598036766</v>
      </c>
      <c r="V152" s="82">
        <v>2085021241</v>
      </c>
      <c r="W152" s="82">
        <v>3683058007</v>
      </c>
      <c r="X152" s="82">
        <v>1078279529</v>
      </c>
      <c r="Y152" s="82">
        <v>568845786</v>
      </c>
      <c r="Z152" s="82">
        <v>1647125315</v>
      </c>
      <c r="AA152" s="82">
        <v>1886193788</v>
      </c>
      <c r="AB152" s="82">
        <v>272973272</v>
      </c>
      <c r="AC152" s="82">
        <v>2159167060</v>
      </c>
      <c r="AD152" s="97">
        <v>18578215632</v>
      </c>
      <c r="AE152" s="97">
        <v>15119555988</v>
      </c>
      <c r="AF152" s="97">
        <v>33697771620</v>
      </c>
    </row>
    <row r="153" spans="1:34" s="68" customFormat="1" ht="17.5" thickBot="1">
      <c r="A153" s="85"/>
      <c r="B153" s="78" t="s">
        <v>7</v>
      </c>
      <c r="C153" s="104">
        <f t="shared" si="183"/>
        <v>72200747810.114014</v>
      </c>
      <c r="D153" s="104">
        <f t="shared" si="183"/>
        <v>43276319601.873001</v>
      </c>
      <c r="E153" s="104">
        <f>C153+D153</f>
        <v>115477067411.98701</v>
      </c>
      <c r="F153" s="104">
        <f t="shared" ref="F153:G153" si="186">F8+F12+F16+F20+F24+F28+F32+F36+F40+F44+F48+F52+F56+F60+F64+F68+F72+F76+F80+F84+F88+F92+F96+F100+F104+F108+F112+F116+F120+F124+F128+F132+F136+F140+F144+F148</f>
        <v>45601559050.825005</v>
      </c>
      <c r="G153" s="104">
        <f t="shared" si="186"/>
        <v>24590710186.431</v>
      </c>
      <c r="H153" s="104">
        <f>F153+G153</f>
        <v>70192269237.256012</v>
      </c>
      <c r="I153" s="82">
        <v>20785883234</v>
      </c>
      <c r="J153" s="82">
        <v>15945320639</v>
      </c>
      <c r="K153" s="82">
        <v>36731203873</v>
      </c>
      <c r="L153" s="82">
        <v>4324852</v>
      </c>
      <c r="M153" s="82">
        <v>3351736</v>
      </c>
      <c r="N153" s="82">
        <v>7676588</v>
      </c>
      <c r="O153" s="82">
        <v>352938108</v>
      </c>
      <c r="P153" s="82">
        <v>134470549</v>
      </c>
      <c r="Q153" s="82">
        <v>487408657</v>
      </c>
      <c r="R153" s="82">
        <v>29651748</v>
      </c>
      <c r="S153" s="82">
        <v>29884245</v>
      </c>
      <c r="T153" s="82">
        <v>59535993</v>
      </c>
      <c r="U153" s="82">
        <v>5426390817</v>
      </c>
      <c r="V153" s="82">
        <v>2572582246</v>
      </c>
      <c r="W153" s="82">
        <v>7998973063</v>
      </c>
      <c r="X153" s="82">
        <v>0</v>
      </c>
      <c r="Y153" s="82">
        <v>0</v>
      </c>
      <c r="Z153" s="82">
        <v>0</v>
      </c>
      <c r="AA153" s="82">
        <v>0</v>
      </c>
      <c r="AB153" s="82">
        <v>0</v>
      </c>
      <c r="AC153" s="82">
        <v>0</v>
      </c>
      <c r="AD153" s="97">
        <v>72200747812</v>
      </c>
      <c r="AE153" s="97">
        <v>43276319602</v>
      </c>
      <c r="AF153" s="97">
        <v>115477067414</v>
      </c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62</v>
      </c>
      <c r="B155" s="63" t="s">
        <v>6</v>
      </c>
      <c r="C155" s="87">
        <v>1260343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63</v>
      </c>
      <c r="C156" s="87">
        <v>5262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7</v>
      </c>
      <c r="C157" s="87">
        <v>3420</v>
      </c>
    </row>
    <row r="158" spans="1:34" s="68" customFormat="1">
      <c r="A158" s="109"/>
      <c r="B158" s="63" t="s">
        <v>64</v>
      </c>
      <c r="C158" s="87">
        <v>1269025</v>
      </c>
    </row>
    <row r="159" spans="1:34">
      <c r="C159" s="65" t="s">
        <v>146</v>
      </c>
    </row>
  </sheetData>
  <mergeCells count="52"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159"/>
  <sheetViews>
    <sheetView topLeftCell="A119" zoomScale="40" zoomScaleNormal="40" workbookViewId="0">
      <selection activeCell="E6" sqref="E6:E153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.36328125" style="65" customWidth="1"/>
    <col min="4" max="4" width="19.453125" style="65" customWidth="1"/>
    <col min="5" max="5" width="20.179687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9.36328125" style="65" customWidth="1"/>
    <col min="11" max="11" width="19.7265625" style="65" customWidth="1"/>
    <col min="12" max="12" width="16.26953125" style="65" customWidth="1"/>
    <col min="13" max="14" width="16.453125" style="65" customWidth="1"/>
    <col min="15" max="15" width="17.90625" style="65" customWidth="1"/>
    <col min="16" max="16" width="18.90625" style="65" customWidth="1"/>
    <col min="17" max="17" width="17.632812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7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16384" width="14.90625" style="66"/>
  </cols>
  <sheetData>
    <row r="1" spans="1:34" ht="37.4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37.5" customHeight="1">
      <c r="A2" s="114" t="s">
        <v>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67</v>
      </c>
      <c r="C3" s="121" t="s">
        <v>363</v>
      </c>
      <c r="D3" s="122"/>
      <c r="E3" s="122"/>
      <c r="F3" s="120" t="s">
        <v>69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70</v>
      </c>
      <c r="V3" s="119"/>
      <c r="W3" s="119"/>
      <c r="X3" s="119"/>
      <c r="Y3" s="119"/>
      <c r="Z3" s="119"/>
      <c r="AA3" s="116" t="s">
        <v>71</v>
      </c>
      <c r="AB3" s="117"/>
      <c r="AC3" s="117"/>
    </row>
    <row r="4" spans="1:34" ht="20" customHeight="1">
      <c r="A4" s="124"/>
      <c r="B4" s="124" t="s">
        <v>67</v>
      </c>
      <c r="C4" s="122"/>
      <c r="D4" s="122"/>
      <c r="E4" s="122"/>
      <c r="F4" s="118" t="s">
        <v>72</v>
      </c>
      <c r="G4" s="118"/>
      <c r="H4" s="118"/>
      <c r="I4" s="116" t="s">
        <v>73</v>
      </c>
      <c r="J4" s="116"/>
      <c r="K4" s="116"/>
      <c r="L4" s="118" t="s">
        <v>74</v>
      </c>
      <c r="M4" s="118"/>
      <c r="N4" s="118"/>
      <c r="O4" s="116" t="s">
        <v>75</v>
      </c>
      <c r="P4" s="116"/>
      <c r="Q4" s="116"/>
      <c r="R4" s="118" t="s">
        <v>76</v>
      </c>
      <c r="S4" s="118"/>
      <c r="T4" s="118"/>
      <c r="U4" s="116" t="s">
        <v>77</v>
      </c>
      <c r="V4" s="116"/>
      <c r="W4" s="116"/>
      <c r="X4" s="115" t="s">
        <v>78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79</v>
      </c>
      <c r="D5" s="73" t="s">
        <v>80</v>
      </c>
      <c r="E5" s="70" t="s">
        <v>81</v>
      </c>
      <c r="F5" s="71" t="s">
        <v>79</v>
      </c>
      <c r="G5" s="73" t="s">
        <v>80</v>
      </c>
      <c r="H5" s="70" t="s">
        <v>81</v>
      </c>
      <c r="I5" s="71" t="s">
        <v>79</v>
      </c>
      <c r="J5" s="73" t="s">
        <v>80</v>
      </c>
      <c r="K5" s="70" t="s">
        <v>81</v>
      </c>
      <c r="L5" s="71" t="s">
        <v>79</v>
      </c>
      <c r="M5" s="73" t="s">
        <v>80</v>
      </c>
      <c r="N5" s="70" t="s">
        <v>81</v>
      </c>
      <c r="O5" s="71" t="s">
        <v>79</v>
      </c>
      <c r="P5" s="73" t="s">
        <v>80</v>
      </c>
      <c r="Q5" s="70" t="s">
        <v>81</v>
      </c>
      <c r="R5" s="71" t="s">
        <v>79</v>
      </c>
      <c r="S5" s="73" t="s">
        <v>80</v>
      </c>
      <c r="T5" s="70" t="s">
        <v>81</v>
      </c>
      <c r="U5" s="71" t="s">
        <v>79</v>
      </c>
      <c r="V5" s="73" t="s">
        <v>80</v>
      </c>
      <c r="W5" s="70" t="s">
        <v>81</v>
      </c>
      <c r="X5" s="71" t="s">
        <v>79</v>
      </c>
      <c r="Y5" s="73" t="s">
        <v>80</v>
      </c>
      <c r="Z5" s="70" t="s">
        <v>81</v>
      </c>
      <c r="AA5" s="71" t="s">
        <v>79</v>
      </c>
      <c r="AB5" s="73" t="s">
        <v>80</v>
      </c>
      <c r="AC5" s="70" t="s">
        <v>81</v>
      </c>
    </row>
    <row r="6" spans="1:34" s="68" customFormat="1" ht="21" customHeight="1">
      <c r="A6" s="110" t="s">
        <v>82</v>
      </c>
      <c r="B6" s="62" t="s">
        <v>83</v>
      </c>
      <c r="C6" s="87">
        <f>F6+I6+L6+O6+R6+U6+X6+AA6</f>
        <v>10460214549.68</v>
      </c>
      <c r="D6" s="87">
        <f>G6+J6+M6+P6+S6+V6+Y6+AB6</f>
        <v>8981818259.5599995</v>
      </c>
      <c r="E6" s="87">
        <f>C6+D6</f>
        <v>19442032809.239998</v>
      </c>
      <c r="F6" s="87">
        <v>8900795666</v>
      </c>
      <c r="G6" s="87">
        <v>7140185698</v>
      </c>
      <c r="H6" s="87">
        <v>16040981364</v>
      </c>
      <c r="I6" s="87">
        <v>854369006.10000002</v>
      </c>
      <c r="J6" s="87">
        <v>819189410.39999998</v>
      </c>
      <c r="K6" s="87">
        <v>1673558416</v>
      </c>
      <c r="L6" s="87">
        <v>0</v>
      </c>
      <c r="M6" s="87">
        <v>110527.26</v>
      </c>
      <c r="N6" s="87">
        <v>110527.26</v>
      </c>
      <c r="O6" s="87">
        <v>653532152.39999998</v>
      </c>
      <c r="P6" s="87">
        <v>994313442.89999998</v>
      </c>
      <c r="Q6" s="87">
        <v>1647845595</v>
      </c>
      <c r="R6" s="87">
        <v>0</v>
      </c>
      <c r="S6" s="87">
        <v>0</v>
      </c>
      <c r="T6" s="87">
        <v>0</v>
      </c>
      <c r="U6" s="87">
        <v>51364371.18</v>
      </c>
      <c r="V6" s="87">
        <v>26485585</v>
      </c>
      <c r="W6" s="87">
        <v>77849956.180000007</v>
      </c>
      <c r="X6" s="87">
        <v>0</v>
      </c>
      <c r="Y6" s="87">
        <v>0</v>
      </c>
      <c r="Z6" s="87">
        <v>0</v>
      </c>
      <c r="AA6" s="87">
        <v>153354</v>
      </c>
      <c r="AB6" s="87">
        <v>1533596</v>
      </c>
      <c r="AC6" s="87">
        <v>1686950</v>
      </c>
    </row>
    <row r="7" spans="1:34" s="68" customFormat="1" ht="21" customHeight="1">
      <c r="A7" s="111"/>
      <c r="B7" s="61" t="s">
        <v>84</v>
      </c>
      <c r="C7" s="87">
        <f t="shared" ref="C7:D8" si="0">F7+I7+L7+O7+R7+U7+X7+AA7</f>
        <v>12285769853.700001</v>
      </c>
      <c r="D7" s="87">
        <f t="shared" si="0"/>
        <v>11376877377.200001</v>
      </c>
      <c r="E7" s="87">
        <f t="shared" ref="E7:E8" si="1">C7+D7</f>
        <v>23662647230.900002</v>
      </c>
      <c r="F7" s="87">
        <v>6503569905</v>
      </c>
      <c r="G7" s="87">
        <v>5747276305</v>
      </c>
      <c r="H7" s="87">
        <v>12250846210</v>
      </c>
      <c r="I7" s="87">
        <v>5524516593</v>
      </c>
      <c r="J7" s="87">
        <v>5389503234</v>
      </c>
      <c r="K7" s="87">
        <v>10914019827</v>
      </c>
      <c r="L7" s="87">
        <v>0</v>
      </c>
      <c r="M7" s="87">
        <v>0</v>
      </c>
      <c r="N7" s="87">
        <v>0</v>
      </c>
      <c r="O7" s="87">
        <v>202680479.69999999</v>
      </c>
      <c r="P7" s="87">
        <v>216101838.19999999</v>
      </c>
      <c r="Q7" s="87">
        <v>418782317.89999998</v>
      </c>
      <c r="R7" s="87">
        <v>471581</v>
      </c>
      <c r="S7" s="87">
        <v>0</v>
      </c>
      <c r="T7" s="87">
        <v>471581</v>
      </c>
      <c r="U7" s="87">
        <v>54531295</v>
      </c>
      <c r="V7" s="87">
        <v>23996000</v>
      </c>
      <c r="W7" s="87">
        <v>78527295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</row>
    <row r="8" spans="1:34" s="68" customFormat="1" ht="21" customHeight="1">
      <c r="A8" s="112"/>
      <c r="B8" s="61" t="s">
        <v>85</v>
      </c>
      <c r="C8" s="87">
        <f t="shared" si="0"/>
        <v>37501413462.959999</v>
      </c>
      <c r="D8" s="87">
        <f t="shared" si="0"/>
        <v>42966926551.550003</v>
      </c>
      <c r="E8" s="87">
        <f t="shared" si="1"/>
        <v>80468340014.51001</v>
      </c>
      <c r="F8" s="87">
        <v>22211972025</v>
      </c>
      <c r="G8" s="87">
        <v>26350387399</v>
      </c>
      <c r="H8" s="87">
        <v>48562359425</v>
      </c>
      <c r="I8" s="87">
        <v>14950009982</v>
      </c>
      <c r="J8" s="87">
        <v>16127127302</v>
      </c>
      <c r="K8" s="87">
        <v>31077137284</v>
      </c>
      <c r="L8" s="87">
        <v>0</v>
      </c>
      <c r="M8" s="87">
        <v>0</v>
      </c>
      <c r="N8" s="87">
        <v>0</v>
      </c>
      <c r="O8" s="87">
        <v>259684812.69999999</v>
      </c>
      <c r="P8" s="87">
        <v>437079998.5</v>
      </c>
      <c r="Q8" s="87">
        <v>696764811.20000005</v>
      </c>
      <c r="R8" s="87">
        <v>12745540</v>
      </c>
      <c r="S8" s="87">
        <v>23109527</v>
      </c>
      <c r="T8" s="87">
        <v>35855067</v>
      </c>
      <c r="U8" s="87">
        <v>67001103.259999998</v>
      </c>
      <c r="V8" s="87">
        <v>29222325.050000001</v>
      </c>
      <c r="W8" s="87">
        <v>96223428.310000002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</row>
    <row r="9" spans="1:34" ht="21" customHeight="1" thickBot="1">
      <c r="A9" s="60" t="s">
        <v>86</v>
      </c>
      <c r="B9" s="59"/>
      <c r="C9" s="100">
        <f>C6+C7+C8</f>
        <v>60247397866.339996</v>
      </c>
      <c r="D9" s="100">
        <f t="shared" ref="D9:E9" si="2">D6+D7+D8</f>
        <v>63325622188.310005</v>
      </c>
      <c r="E9" s="100">
        <f t="shared" si="2"/>
        <v>123573020054.65001</v>
      </c>
      <c r="F9" s="88">
        <v>37616337596</v>
      </c>
      <c r="G9" s="88">
        <v>39237849403</v>
      </c>
      <c r="H9" s="100">
        <v>76854186999</v>
      </c>
      <c r="I9" s="88">
        <v>21328895581</v>
      </c>
      <c r="J9" s="88">
        <v>22335819947</v>
      </c>
      <c r="K9" s="88">
        <v>43664715528</v>
      </c>
      <c r="L9" s="88">
        <v>0</v>
      </c>
      <c r="M9" s="88">
        <v>110527.26</v>
      </c>
      <c r="N9" s="88">
        <v>110527.26</v>
      </c>
      <c r="O9" s="88">
        <v>1115897445</v>
      </c>
      <c r="P9" s="88">
        <v>1647495280</v>
      </c>
      <c r="Q9" s="88">
        <v>2763392724</v>
      </c>
      <c r="R9" s="88">
        <v>13217121</v>
      </c>
      <c r="S9" s="88">
        <v>23109527</v>
      </c>
      <c r="T9" s="88">
        <v>36326648</v>
      </c>
      <c r="U9" s="88">
        <v>172896769.40000001</v>
      </c>
      <c r="V9" s="88">
        <v>79703910.049999997</v>
      </c>
      <c r="W9" s="88">
        <v>252600679.5</v>
      </c>
      <c r="X9" s="88">
        <v>0</v>
      </c>
      <c r="Y9" s="88">
        <v>0</v>
      </c>
      <c r="Z9" s="88">
        <v>0</v>
      </c>
      <c r="AA9" s="88">
        <v>153354</v>
      </c>
      <c r="AB9" s="88">
        <v>1533596</v>
      </c>
      <c r="AC9" s="88">
        <v>1686950</v>
      </c>
      <c r="AD9" s="68"/>
      <c r="AE9" s="68"/>
      <c r="AF9" s="96"/>
      <c r="AG9" s="68"/>
      <c r="AH9" s="68"/>
    </row>
    <row r="10" spans="1:34" s="68" customFormat="1" ht="21" customHeight="1">
      <c r="A10" s="110" t="s">
        <v>87</v>
      </c>
      <c r="B10" s="62" t="s">
        <v>83</v>
      </c>
      <c r="C10" s="87">
        <f>F10+I10+L10+O10+R10+U10+X10+AA10</f>
        <v>15159077</v>
      </c>
      <c r="D10" s="87">
        <f>G10+J10+M10+P10+S10+V10+Y10+AB10</f>
        <v>5129079.13</v>
      </c>
      <c r="E10" s="87">
        <f>C10+D10</f>
        <v>20288156.129999999</v>
      </c>
      <c r="F10" s="87">
        <v>15159077</v>
      </c>
      <c r="G10" s="87">
        <v>5129079.13</v>
      </c>
      <c r="H10" s="87">
        <v>20288156.129999999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</row>
    <row r="11" spans="1:34" s="68" customFormat="1" ht="21" customHeight="1">
      <c r="A11" s="111"/>
      <c r="B11" s="61" t="s">
        <v>84</v>
      </c>
      <c r="C11" s="87">
        <f t="shared" ref="C11:D12" si="3">F11+I11+L11+O11+R11+U11+X11+AA11</f>
        <v>3403579</v>
      </c>
      <c r="D11" s="87">
        <f t="shared" si="3"/>
        <v>0</v>
      </c>
      <c r="E11" s="87">
        <f t="shared" ref="E11:E12" si="4">C11+D11</f>
        <v>3403579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3403579</v>
      </c>
      <c r="V11" s="87">
        <v>0</v>
      </c>
      <c r="W11" s="87">
        <v>3403579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</row>
    <row r="12" spans="1:34" s="68" customFormat="1" ht="21" customHeight="1">
      <c r="A12" s="112"/>
      <c r="B12" s="61" t="s">
        <v>85</v>
      </c>
      <c r="C12" s="87">
        <f t="shared" si="3"/>
        <v>153420197</v>
      </c>
      <c r="D12" s="87">
        <f t="shared" si="3"/>
        <v>84339776</v>
      </c>
      <c r="E12" s="87">
        <f t="shared" si="4"/>
        <v>237759973</v>
      </c>
      <c r="F12" s="87">
        <v>153420197</v>
      </c>
      <c r="G12" s="87">
        <v>64550866</v>
      </c>
      <c r="H12" s="87">
        <v>217971063</v>
      </c>
      <c r="I12" s="87">
        <v>0</v>
      </c>
      <c r="J12" s="87">
        <v>19788910</v>
      </c>
      <c r="K12" s="87">
        <v>19788910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</row>
    <row r="13" spans="1:34" ht="21" customHeight="1" thickBot="1">
      <c r="A13" s="60" t="s">
        <v>86</v>
      </c>
      <c r="B13" s="59"/>
      <c r="C13" s="100">
        <f>C10+C11+C12</f>
        <v>171982853</v>
      </c>
      <c r="D13" s="100">
        <f t="shared" ref="D13:E13" si="5">D10+D11+D12</f>
        <v>89468855.129999995</v>
      </c>
      <c r="E13" s="100">
        <f t="shared" si="5"/>
        <v>261451708.13</v>
      </c>
      <c r="F13" s="88">
        <v>168579274</v>
      </c>
      <c r="G13" s="88">
        <v>69679945.129999995</v>
      </c>
      <c r="H13" s="100">
        <v>238259219.09999999</v>
      </c>
      <c r="I13" s="88">
        <v>0</v>
      </c>
      <c r="J13" s="88">
        <v>19788910</v>
      </c>
      <c r="K13" s="88">
        <v>19788910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3403579</v>
      </c>
      <c r="V13" s="88">
        <v>0</v>
      </c>
      <c r="W13" s="88">
        <v>3403579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68"/>
      <c r="AE13" s="68"/>
      <c r="AF13" s="68"/>
      <c r="AG13" s="68"/>
      <c r="AH13" s="68"/>
    </row>
    <row r="14" spans="1:34" s="68" customFormat="1" ht="21" customHeight="1">
      <c r="A14" s="110" t="s">
        <v>88</v>
      </c>
      <c r="B14" s="62" t="s">
        <v>83</v>
      </c>
      <c r="C14" s="87">
        <f>F14+I14+L14+O14+R14+U14+X14+AA14</f>
        <v>580082930</v>
      </c>
      <c r="D14" s="87">
        <f>G14+J14+M14+P14+S14+V14+Y14+AB14</f>
        <v>1065248367</v>
      </c>
      <c r="E14" s="87">
        <f>C14+D14</f>
        <v>1645331297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580082930</v>
      </c>
      <c r="AB14" s="87">
        <v>1065248367</v>
      </c>
      <c r="AC14" s="87">
        <v>1645331297</v>
      </c>
    </row>
    <row r="15" spans="1:34" s="68" customFormat="1" ht="21" customHeight="1">
      <c r="A15" s="111"/>
      <c r="B15" s="61" t="s">
        <v>84</v>
      </c>
      <c r="C15" s="87">
        <f t="shared" ref="C15:D16" si="6">F15+I15+L15+O15+R15+U15+X15+AA15</f>
        <v>583721899</v>
      </c>
      <c r="D15" s="87">
        <f t="shared" si="6"/>
        <v>882338735</v>
      </c>
      <c r="E15" s="87">
        <f t="shared" ref="E15:E16" si="7">C15+D15</f>
        <v>1466060634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7498750</v>
      </c>
      <c r="W15" s="87">
        <v>7498750</v>
      </c>
      <c r="X15" s="87">
        <v>17996100</v>
      </c>
      <c r="Y15" s="87">
        <v>34198025</v>
      </c>
      <c r="Z15" s="87">
        <v>52194125</v>
      </c>
      <c r="AA15" s="87">
        <v>565725799</v>
      </c>
      <c r="AB15" s="87">
        <v>840641960</v>
      </c>
      <c r="AC15" s="87">
        <v>1406367759</v>
      </c>
    </row>
    <row r="16" spans="1:34" s="68" customFormat="1" ht="21" customHeight="1">
      <c r="A16" s="112"/>
      <c r="B16" s="61" t="s">
        <v>85</v>
      </c>
      <c r="C16" s="87">
        <f t="shared" si="6"/>
        <v>0</v>
      </c>
      <c r="D16" s="87">
        <f t="shared" si="6"/>
        <v>0</v>
      </c>
      <c r="E16" s="87">
        <f t="shared" si="7"/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</row>
    <row r="17" spans="1:34" ht="21" customHeight="1" thickBot="1">
      <c r="A17" s="60" t="s">
        <v>86</v>
      </c>
      <c r="B17" s="59"/>
      <c r="C17" s="100">
        <f>C14+C15+C16</f>
        <v>1163804829</v>
      </c>
      <c r="D17" s="100">
        <f t="shared" ref="D17:E17" si="8">D14+D15+D16</f>
        <v>1947587102</v>
      </c>
      <c r="E17" s="100">
        <f t="shared" si="8"/>
        <v>3111391931</v>
      </c>
      <c r="F17" s="88">
        <v>0</v>
      </c>
      <c r="G17" s="88">
        <v>0</v>
      </c>
      <c r="H17" s="100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7498750</v>
      </c>
      <c r="W17" s="88">
        <v>7498750</v>
      </c>
      <c r="X17" s="88">
        <v>17996100</v>
      </c>
      <c r="Y17" s="88">
        <v>34198025</v>
      </c>
      <c r="Z17" s="88">
        <v>52194125</v>
      </c>
      <c r="AA17" s="88">
        <v>1145808729</v>
      </c>
      <c r="AB17" s="88">
        <v>1905890327</v>
      </c>
      <c r="AC17" s="88">
        <v>3051699056</v>
      </c>
      <c r="AD17" s="68"/>
      <c r="AE17" s="68"/>
      <c r="AF17" s="68"/>
      <c r="AG17" s="68"/>
      <c r="AH17" s="68"/>
    </row>
    <row r="18" spans="1:34" s="68" customFormat="1" ht="21" customHeight="1">
      <c r="A18" s="110" t="s">
        <v>89</v>
      </c>
      <c r="B18" s="62" t="s">
        <v>83</v>
      </c>
      <c r="C18" s="87">
        <f>F18+I18+L18+O18+R18+U18+X18+AA18</f>
        <v>40565929.82</v>
      </c>
      <c r="D18" s="87">
        <f>G18+J18+M18+P18+S18+V18+Y18+AB18</f>
        <v>31164409.729999997</v>
      </c>
      <c r="E18" s="87">
        <f>C18+D18</f>
        <v>71730339.549999997</v>
      </c>
      <c r="F18" s="87">
        <v>7497235</v>
      </c>
      <c r="G18" s="87">
        <v>17348207.719999999</v>
      </c>
      <c r="H18" s="87">
        <v>24845442.719999999</v>
      </c>
      <c r="I18" s="87">
        <v>7213604</v>
      </c>
      <c r="J18" s="87">
        <v>1641009</v>
      </c>
      <c r="K18" s="87">
        <v>8854613</v>
      </c>
      <c r="L18" s="87">
        <v>0</v>
      </c>
      <c r="M18" s="87">
        <v>0</v>
      </c>
      <c r="N18" s="87">
        <v>0</v>
      </c>
      <c r="O18" s="87">
        <v>0</v>
      </c>
      <c r="P18" s="87">
        <v>54404</v>
      </c>
      <c r="Q18" s="87">
        <v>54404</v>
      </c>
      <c r="R18" s="87">
        <v>0</v>
      </c>
      <c r="S18" s="87">
        <v>0</v>
      </c>
      <c r="T18" s="87">
        <v>0</v>
      </c>
      <c r="U18" s="87">
        <v>25688668.82</v>
      </c>
      <c r="V18" s="87">
        <v>10148213.01</v>
      </c>
      <c r="W18" s="87">
        <v>35836881.829999998</v>
      </c>
      <c r="X18" s="87">
        <v>0</v>
      </c>
      <c r="Y18" s="87">
        <v>0</v>
      </c>
      <c r="Z18" s="87">
        <v>0</v>
      </c>
      <c r="AA18" s="87">
        <v>166422</v>
      </c>
      <c r="AB18" s="87">
        <v>1972576</v>
      </c>
      <c r="AC18" s="87">
        <v>2138998</v>
      </c>
    </row>
    <row r="19" spans="1:34" s="68" customFormat="1" ht="21" customHeight="1">
      <c r="A19" s="111"/>
      <c r="B19" s="61" t="s">
        <v>84</v>
      </c>
      <c r="C19" s="87">
        <f t="shared" ref="C19:D20" si="9">F19+I19+L19+O19+R19+U19+X19+AA19</f>
        <v>545341943.53900003</v>
      </c>
      <c r="D19" s="87">
        <f t="shared" si="9"/>
        <v>799757154.70000005</v>
      </c>
      <c r="E19" s="87">
        <f t="shared" ref="E19:E20" si="10">C19+D19</f>
        <v>1345099098.2390001</v>
      </c>
      <c r="F19" s="87">
        <v>8530785.0789999999</v>
      </c>
      <c r="G19" s="87">
        <v>143944370</v>
      </c>
      <c r="H19" s="87">
        <v>152475155.09999999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34251779.460000001</v>
      </c>
      <c r="V19" s="87">
        <v>108913122.7</v>
      </c>
      <c r="W19" s="87">
        <v>143164902.09999999</v>
      </c>
      <c r="X19" s="87">
        <v>502559379</v>
      </c>
      <c r="Y19" s="87">
        <v>546899662</v>
      </c>
      <c r="Z19" s="87">
        <v>1049459041</v>
      </c>
      <c r="AA19" s="87">
        <v>0</v>
      </c>
      <c r="AB19" s="87">
        <v>0</v>
      </c>
      <c r="AC19" s="87">
        <v>0</v>
      </c>
    </row>
    <row r="20" spans="1:34" s="68" customFormat="1" ht="21" customHeight="1">
      <c r="A20" s="112"/>
      <c r="B20" s="61" t="s">
        <v>85</v>
      </c>
      <c r="C20" s="87">
        <f t="shared" si="9"/>
        <v>1228842314.8</v>
      </c>
      <c r="D20" s="87">
        <f t="shared" si="9"/>
        <v>1040301120.65</v>
      </c>
      <c r="E20" s="87">
        <f t="shared" si="10"/>
        <v>2269143435.4499998</v>
      </c>
      <c r="F20" s="87">
        <v>614342401</v>
      </c>
      <c r="G20" s="87">
        <v>638380768.89999998</v>
      </c>
      <c r="H20" s="87">
        <v>1252723170</v>
      </c>
      <c r="I20" s="87">
        <v>62109715</v>
      </c>
      <c r="J20" s="87">
        <v>46734786</v>
      </c>
      <c r="K20" s="87">
        <v>108844501</v>
      </c>
      <c r="L20" s="87">
        <v>0</v>
      </c>
      <c r="M20" s="87">
        <v>0</v>
      </c>
      <c r="N20" s="87">
        <v>0</v>
      </c>
      <c r="O20" s="87">
        <v>14789187</v>
      </c>
      <c r="P20" s="87">
        <v>42400343</v>
      </c>
      <c r="Q20" s="87">
        <v>57189530</v>
      </c>
      <c r="R20" s="87">
        <v>23563</v>
      </c>
      <c r="S20" s="87">
        <v>11918260.15</v>
      </c>
      <c r="T20" s="87">
        <v>11941823.15</v>
      </c>
      <c r="U20" s="87">
        <v>537577448.79999995</v>
      </c>
      <c r="V20" s="87">
        <v>300866962.60000002</v>
      </c>
      <c r="W20" s="87">
        <v>838444411.39999998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</row>
    <row r="21" spans="1:34" ht="21" customHeight="1" thickBot="1">
      <c r="A21" s="60" t="s">
        <v>86</v>
      </c>
      <c r="B21" s="59"/>
      <c r="C21" s="100">
        <f>C18+C19+C20</f>
        <v>1814750188.1589999</v>
      </c>
      <c r="D21" s="100">
        <f t="shared" ref="D21:E21" si="11">D18+D19+D20</f>
        <v>1871222685.0799999</v>
      </c>
      <c r="E21" s="100">
        <f t="shared" si="11"/>
        <v>3685972873.2389998</v>
      </c>
      <c r="F21" s="88">
        <v>630370421.10000002</v>
      </c>
      <c r="G21" s="88">
        <v>799673346.60000002</v>
      </c>
      <c r="H21" s="100">
        <v>1430043768</v>
      </c>
      <c r="I21" s="88">
        <v>69323319</v>
      </c>
      <c r="J21" s="88">
        <v>48375795</v>
      </c>
      <c r="K21" s="88">
        <v>117699114</v>
      </c>
      <c r="L21" s="88">
        <v>0</v>
      </c>
      <c r="M21" s="88">
        <v>0</v>
      </c>
      <c r="N21" s="88">
        <v>0</v>
      </c>
      <c r="O21" s="88">
        <v>14789187</v>
      </c>
      <c r="P21" s="88">
        <v>42454747</v>
      </c>
      <c r="Q21" s="88">
        <v>57243934</v>
      </c>
      <c r="R21" s="88">
        <v>23563</v>
      </c>
      <c r="S21" s="88">
        <v>11918260.15</v>
      </c>
      <c r="T21" s="88">
        <v>11941823.15</v>
      </c>
      <c r="U21" s="88">
        <v>597517897.10000002</v>
      </c>
      <c r="V21" s="88">
        <v>419928298.30000001</v>
      </c>
      <c r="W21" s="88">
        <v>1017446195</v>
      </c>
      <c r="X21" s="88">
        <v>502559379</v>
      </c>
      <c r="Y21" s="88">
        <v>546899662</v>
      </c>
      <c r="Z21" s="88">
        <v>1049459041</v>
      </c>
      <c r="AA21" s="88">
        <v>166422</v>
      </c>
      <c r="AB21" s="88">
        <v>1972576</v>
      </c>
      <c r="AC21" s="88">
        <v>2138998</v>
      </c>
      <c r="AD21" s="68"/>
      <c r="AE21" s="68"/>
      <c r="AF21" s="68"/>
      <c r="AG21" s="68"/>
      <c r="AH21" s="68"/>
    </row>
    <row r="22" spans="1:34" s="68" customFormat="1" ht="21" customHeight="1">
      <c r="A22" s="110" t="s">
        <v>90</v>
      </c>
      <c r="B22" s="62" t="s">
        <v>83</v>
      </c>
      <c r="C22" s="87">
        <f>F22+I22+L22+O22+R22+U22+X22+AA22</f>
        <v>33702527</v>
      </c>
      <c r="D22" s="87">
        <f>G22+J22+M22+P22+S22+V22+Y22+AB22</f>
        <v>72154007</v>
      </c>
      <c r="E22" s="87">
        <f>C22+D22</f>
        <v>105856534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33702527</v>
      </c>
      <c r="AB22" s="87">
        <v>72154007</v>
      </c>
      <c r="AC22" s="87">
        <v>105856534</v>
      </c>
    </row>
    <row r="23" spans="1:34" s="68" customFormat="1" ht="21" customHeight="1">
      <c r="A23" s="111"/>
      <c r="B23" s="61" t="s">
        <v>84</v>
      </c>
      <c r="C23" s="87">
        <f t="shared" ref="C23:D24" si="12">F23+I23+L23+O23+R23+U23+X23+AA23</f>
        <v>31139877</v>
      </c>
      <c r="D23" s="87">
        <f t="shared" si="12"/>
        <v>14931662</v>
      </c>
      <c r="E23" s="87">
        <f t="shared" ref="E23:E24" si="13">C23+D23</f>
        <v>46071539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31139877</v>
      </c>
      <c r="AB23" s="87">
        <v>14931662</v>
      </c>
      <c r="AC23" s="87">
        <v>46071538</v>
      </c>
    </row>
    <row r="24" spans="1:34" s="68" customFormat="1" ht="21" customHeight="1">
      <c r="A24" s="112"/>
      <c r="B24" s="61" t="s">
        <v>85</v>
      </c>
      <c r="C24" s="87">
        <f t="shared" si="12"/>
        <v>0</v>
      </c>
      <c r="D24" s="87">
        <f t="shared" si="12"/>
        <v>0</v>
      </c>
      <c r="E24" s="87">
        <f t="shared" si="13"/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</row>
    <row r="25" spans="1:34" ht="21" customHeight="1" thickBot="1">
      <c r="A25" s="60" t="s">
        <v>86</v>
      </c>
      <c r="B25" s="59"/>
      <c r="C25" s="100">
        <f>C22+C23+C24</f>
        <v>64842404</v>
      </c>
      <c r="D25" s="100">
        <f t="shared" ref="D25:E25" si="14">D22+D23+D24</f>
        <v>87085669</v>
      </c>
      <c r="E25" s="100">
        <f t="shared" si="14"/>
        <v>151928073</v>
      </c>
      <c r="F25" s="88">
        <v>0</v>
      </c>
      <c r="G25" s="88">
        <v>0</v>
      </c>
      <c r="H25" s="100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64842404</v>
      </c>
      <c r="AB25" s="88">
        <v>87085668</v>
      </c>
      <c r="AC25" s="88">
        <v>151928072</v>
      </c>
      <c r="AD25" s="68"/>
      <c r="AE25" s="68"/>
      <c r="AF25" s="68"/>
      <c r="AG25" s="68"/>
      <c r="AH25" s="68"/>
    </row>
    <row r="26" spans="1:34" s="68" customFormat="1" ht="21" customHeight="1">
      <c r="A26" s="110" t="s">
        <v>91</v>
      </c>
      <c r="B26" s="62" t="s">
        <v>83</v>
      </c>
      <c r="C26" s="87">
        <f>F26+I26+L26+O26+R26+U26+X26+AA26</f>
        <v>12821089</v>
      </c>
      <c r="D26" s="87">
        <f>G26+J26+M26+P26+S26+V26+Y26+AB26</f>
        <v>30552499.98</v>
      </c>
      <c r="E26" s="87">
        <f>C26+D26</f>
        <v>43373588.980000004</v>
      </c>
      <c r="F26" s="87">
        <v>12821089</v>
      </c>
      <c r="G26" s="87">
        <v>30552499.98</v>
      </c>
      <c r="H26" s="87">
        <v>43373588.979999997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</row>
    <row r="27" spans="1:34" s="68" customFormat="1" ht="21" customHeight="1">
      <c r="A27" s="111"/>
      <c r="B27" s="61" t="s">
        <v>84</v>
      </c>
      <c r="C27" s="87">
        <f t="shared" ref="C27:D28" si="15">F27+I27+L27+O27+R27+U27+X27+AA27</f>
        <v>107773888.40000001</v>
      </c>
      <c r="D27" s="87">
        <f t="shared" si="15"/>
        <v>99960159.290000007</v>
      </c>
      <c r="E27" s="87">
        <f t="shared" ref="E27:E28" si="16">C27+D27</f>
        <v>207734047.69</v>
      </c>
      <c r="F27" s="87">
        <v>107773888.40000001</v>
      </c>
      <c r="G27" s="87">
        <v>99960159.290000007</v>
      </c>
      <c r="H27" s="87">
        <v>207734047.69999999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</row>
    <row r="28" spans="1:34" s="68" customFormat="1" ht="21" customHeight="1">
      <c r="A28" s="112"/>
      <c r="B28" s="61" t="s">
        <v>85</v>
      </c>
      <c r="C28" s="87">
        <f t="shared" si="15"/>
        <v>685943175.75399995</v>
      </c>
      <c r="D28" s="87">
        <f t="shared" si="15"/>
        <v>1084120494.6399999</v>
      </c>
      <c r="E28" s="87">
        <f t="shared" si="16"/>
        <v>1770063670.3939998</v>
      </c>
      <c r="F28" s="87">
        <v>440224346.5</v>
      </c>
      <c r="G28" s="87">
        <v>954194935.79999995</v>
      </c>
      <c r="H28" s="87">
        <v>1394419282</v>
      </c>
      <c r="I28" s="87">
        <v>243550051.5</v>
      </c>
      <c r="J28" s="87">
        <v>120721972</v>
      </c>
      <c r="K28" s="87">
        <v>364272023.5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2168777.7540000002</v>
      </c>
      <c r="V28" s="87">
        <v>9203586.8399999999</v>
      </c>
      <c r="W28" s="87">
        <v>11372364.59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</row>
    <row r="29" spans="1:34" ht="21" customHeight="1" thickBot="1">
      <c r="A29" s="60" t="s">
        <v>86</v>
      </c>
      <c r="B29" s="59"/>
      <c r="C29" s="100">
        <f>C26+C27+C28</f>
        <v>806538153.15399992</v>
      </c>
      <c r="D29" s="100">
        <f t="shared" ref="D29:E29" si="17">D26+D27+D28</f>
        <v>1214633153.9099998</v>
      </c>
      <c r="E29" s="100">
        <f t="shared" si="17"/>
        <v>2021171307.0639999</v>
      </c>
      <c r="F29" s="88">
        <v>560819324</v>
      </c>
      <c r="G29" s="88">
        <v>1084707595</v>
      </c>
      <c r="H29" s="100">
        <v>1645526919</v>
      </c>
      <c r="I29" s="88">
        <v>243550051.5</v>
      </c>
      <c r="J29" s="88">
        <v>120721972</v>
      </c>
      <c r="K29" s="88">
        <v>364272023.5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2168777.7540000002</v>
      </c>
      <c r="V29" s="88">
        <v>9203586.8399999999</v>
      </c>
      <c r="W29" s="88">
        <v>11372364.59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68"/>
      <c r="AE29" s="68"/>
      <c r="AF29" s="68"/>
      <c r="AG29" s="68"/>
      <c r="AH29" s="68"/>
    </row>
    <row r="30" spans="1:34" s="68" customFormat="1" ht="21" customHeight="1">
      <c r="A30" s="110" t="s">
        <v>92</v>
      </c>
      <c r="B30" s="62" t="s">
        <v>83</v>
      </c>
      <c r="C30" s="87">
        <f>F30+I30+L30+O30+R30+U30+X30+AA30</f>
        <v>1121478.75</v>
      </c>
      <c r="D30" s="87">
        <f>G30+J30+M30+P30+S30+V30+Y30+AB30</f>
        <v>3224625.233</v>
      </c>
      <c r="E30" s="87">
        <f>C30+D30</f>
        <v>4346103.983</v>
      </c>
      <c r="F30" s="87">
        <v>1121478.75</v>
      </c>
      <c r="G30" s="87">
        <v>3224625.233</v>
      </c>
      <c r="H30" s="87">
        <v>4346103.983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</row>
    <row r="31" spans="1:34" s="68" customFormat="1" ht="21" customHeight="1">
      <c r="A31" s="111"/>
      <c r="B31" s="61" t="s">
        <v>84</v>
      </c>
      <c r="C31" s="87">
        <f t="shared" ref="C31:D32" si="18">F31+I31+L31+O31+R31+U31+X31+AA31</f>
        <v>150678697</v>
      </c>
      <c r="D31" s="87">
        <f t="shared" si="18"/>
        <v>111441315</v>
      </c>
      <c r="E31" s="87">
        <f t="shared" ref="E31:E32" si="19">C31+D31</f>
        <v>262120012</v>
      </c>
      <c r="F31" s="87">
        <v>1868237</v>
      </c>
      <c r="G31" s="87">
        <v>8686262</v>
      </c>
      <c r="H31" s="87">
        <v>10554499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3073975</v>
      </c>
      <c r="V31" s="87">
        <v>0</v>
      </c>
      <c r="W31" s="87">
        <v>3073975</v>
      </c>
      <c r="X31" s="87">
        <v>145736485</v>
      </c>
      <c r="Y31" s="87">
        <v>102755053</v>
      </c>
      <c r="Z31" s="87">
        <v>248491538</v>
      </c>
      <c r="AA31" s="87">
        <v>0</v>
      </c>
      <c r="AB31" s="87">
        <v>0</v>
      </c>
      <c r="AC31" s="87">
        <v>0</v>
      </c>
    </row>
    <row r="32" spans="1:34" s="68" customFormat="1" ht="21" customHeight="1">
      <c r="A32" s="112"/>
      <c r="B32" s="61" t="s">
        <v>85</v>
      </c>
      <c r="C32" s="87">
        <f t="shared" si="18"/>
        <v>591969742.39999998</v>
      </c>
      <c r="D32" s="87">
        <f t="shared" si="18"/>
        <v>306754115.39999998</v>
      </c>
      <c r="E32" s="87">
        <f t="shared" si="19"/>
        <v>898723857.79999995</v>
      </c>
      <c r="F32" s="87">
        <v>389029811.39999998</v>
      </c>
      <c r="G32" s="87">
        <v>282215861.39999998</v>
      </c>
      <c r="H32" s="87">
        <v>671245672.79999995</v>
      </c>
      <c r="I32" s="87">
        <v>202930058</v>
      </c>
      <c r="J32" s="87">
        <v>24345761</v>
      </c>
      <c r="K32" s="87">
        <v>227275819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9873</v>
      </c>
      <c r="S32" s="87">
        <v>192493</v>
      </c>
      <c r="T32" s="87">
        <v>202366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</row>
    <row r="33" spans="1:34" ht="21" customHeight="1" thickBot="1">
      <c r="A33" s="60" t="s">
        <v>86</v>
      </c>
      <c r="B33" s="59"/>
      <c r="C33" s="100">
        <f>C30+C31+C32</f>
        <v>743769918.14999998</v>
      </c>
      <c r="D33" s="100">
        <f t="shared" ref="D33:E33" si="20">D30+D31+D32</f>
        <v>421420055.63299996</v>
      </c>
      <c r="E33" s="100">
        <f t="shared" si="20"/>
        <v>1165189973.783</v>
      </c>
      <c r="F33" s="88">
        <v>392019527.19999999</v>
      </c>
      <c r="G33" s="88">
        <v>294126748.60000002</v>
      </c>
      <c r="H33" s="100">
        <v>686146275.79999995</v>
      </c>
      <c r="I33" s="88">
        <v>202930058</v>
      </c>
      <c r="J33" s="88">
        <v>24345761</v>
      </c>
      <c r="K33" s="88">
        <v>227275819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9873</v>
      </c>
      <c r="S33" s="88">
        <v>192493</v>
      </c>
      <c r="T33" s="88">
        <v>202366</v>
      </c>
      <c r="U33" s="88">
        <v>3073975</v>
      </c>
      <c r="V33" s="88">
        <v>0</v>
      </c>
      <c r="W33" s="88">
        <v>3073975</v>
      </c>
      <c r="X33" s="88">
        <v>145736485</v>
      </c>
      <c r="Y33" s="88">
        <v>102755053</v>
      </c>
      <c r="Z33" s="88">
        <v>248491538</v>
      </c>
      <c r="AA33" s="88">
        <v>0</v>
      </c>
      <c r="AB33" s="88">
        <v>0</v>
      </c>
      <c r="AC33" s="88">
        <v>0</v>
      </c>
      <c r="AD33" s="68"/>
      <c r="AE33" s="68"/>
      <c r="AF33" s="68"/>
      <c r="AG33" s="68"/>
      <c r="AH33" s="68"/>
    </row>
    <row r="34" spans="1:34" s="68" customFormat="1" ht="21" customHeight="1">
      <c r="A34" s="110" t="s">
        <v>93</v>
      </c>
      <c r="B34" s="62" t="s">
        <v>83</v>
      </c>
      <c r="C34" s="87">
        <f>F34+I34+L34+O34+R34+U34+X34+AA34</f>
        <v>0</v>
      </c>
      <c r="D34" s="87">
        <f>G34+J34+M34+P34+S34+V34+Y34+AB34</f>
        <v>0</v>
      </c>
      <c r="E34" s="87">
        <f>C34+D34</f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</row>
    <row r="35" spans="1:34" s="68" customFormat="1" ht="21" customHeight="1">
      <c r="A35" s="111"/>
      <c r="B35" s="61" t="s">
        <v>84</v>
      </c>
      <c r="C35" s="87">
        <f t="shared" ref="C35:D36" si="21">F35+I35+L35+O35+R35+U35+X35+AA35</f>
        <v>0</v>
      </c>
      <c r="D35" s="87">
        <f t="shared" si="21"/>
        <v>0</v>
      </c>
      <c r="E35" s="87">
        <f t="shared" ref="E35:E36" si="22">C35+D35</f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</row>
    <row r="36" spans="1:34" s="68" customFormat="1" ht="21" customHeight="1">
      <c r="A36" s="112"/>
      <c r="B36" s="61" t="s">
        <v>85</v>
      </c>
      <c r="C36" s="87">
        <f t="shared" si="21"/>
        <v>2858586</v>
      </c>
      <c r="D36" s="87">
        <f t="shared" si="21"/>
        <v>4943572</v>
      </c>
      <c r="E36" s="87">
        <f t="shared" si="22"/>
        <v>7802158</v>
      </c>
      <c r="F36" s="87">
        <v>2858586</v>
      </c>
      <c r="G36" s="87">
        <v>4943572</v>
      </c>
      <c r="H36" s="87">
        <v>7802158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</row>
    <row r="37" spans="1:34" ht="21" customHeight="1" thickBot="1">
      <c r="A37" s="60" t="s">
        <v>86</v>
      </c>
      <c r="B37" s="59"/>
      <c r="C37" s="100">
        <f>C34+C35+C36</f>
        <v>2858586</v>
      </c>
      <c r="D37" s="100">
        <f t="shared" ref="D37:E37" si="23">D34+D35+D36</f>
        <v>4943572</v>
      </c>
      <c r="E37" s="100">
        <f t="shared" si="23"/>
        <v>7802158</v>
      </c>
      <c r="F37" s="88">
        <v>2858586</v>
      </c>
      <c r="G37" s="88">
        <v>4943572</v>
      </c>
      <c r="H37" s="100">
        <v>7802158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68"/>
      <c r="AE37" s="68"/>
      <c r="AF37" s="68"/>
      <c r="AG37" s="68"/>
      <c r="AH37" s="68"/>
    </row>
    <row r="38" spans="1:34" s="68" customFormat="1" ht="21" customHeight="1">
      <c r="A38" s="110" t="s">
        <v>94</v>
      </c>
      <c r="B38" s="62" t="s">
        <v>83</v>
      </c>
      <c r="C38" s="87">
        <f>F38+I38+L38+O38+R38+U38+X38+AA38</f>
        <v>0</v>
      </c>
      <c r="D38" s="87">
        <f>G38+J38+M38+P38+S38+V38+Y38+AB38</f>
        <v>0</v>
      </c>
      <c r="E38" s="87">
        <f>C38+D38</f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</row>
    <row r="39" spans="1:34" s="68" customFormat="1" ht="21" customHeight="1">
      <c r="A39" s="111"/>
      <c r="B39" s="61" t="s">
        <v>84</v>
      </c>
      <c r="C39" s="87">
        <f t="shared" ref="C39:D40" si="24">F39+I39+L39+O39+R39+U39+X39+AA39</f>
        <v>7887883</v>
      </c>
      <c r="D39" s="87">
        <f t="shared" si="24"/>
        <v>0</v>
      </c>
      <c r="E39" s="87">
        <f t="shared" ref="E39:E40" si="25">C39+D39</f>
        <v>7887883</v>
      </c>
      <c r="F39" s="87">
        <v>0</v>
      </c>
      <c r="G39" s="87">
        <v>0</v>
      </c>
      <c r="H39" s="87">
        <v>0</v>
      </c>
      <c r="I39" s="87">
        <v>7887883</v>
      </c>
      <c r="J39" s="87">
        <v>0</v>
      </c>
      <c r="K39" s="87">
        <v>7887883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</row>
    <row r="40" spans="1:34" s="68" customFormat="1" ht="21" customHeight="1">
      <c r="A40" s="112"/>
      <c r="B40" s="61" t="s">
        <v>85</v>
      </c>
      <c r="C40" s="87">
        <f t="shared" si="24"/>
        <v>8616596.3399999999</v>
      </c>
      <c r="D40" s="87">
        <f t="shared" si="24"/>
        <v>48683531.619999997</v>
      </c>
      <c r="E40" s="87">
        <f t="shared" si="25"/>
        <v>57300127.959999993</v>
      </c>
      <c r="F40" s="87">
        <v>8616596.3399999999</v>
      </c>
      <c r="G40" s="87">
        <v>48683531.619999997</v>
      </c>
      <c r="H40" s="87">
        <v>57300127.960000001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</row>
    <row r="41" spans="1:34" ht="21" customHeight="1" thickBot="1">
      <c r="A41" s="60" t="s">
        <v>86</v>
      </c>
      <c r="B41" s="59"/>
      <c r="C41" s="100">
        <f>C38+C39+C40</f>
        <v>16504479.34</v>
      </c>
      <c r="D41" s="100">
        <f t="shared" ref="D41:E41" si="26">D38+D39+D40</f>
        <v>48683531.619999997</v>
      </c>
      <c r="E41" s="100">
        <f t="shared" si="26"/>
        <v>65188010.959999993</v>
      </c>
      <c r="F41" s="88">
        <v>8616596.3399999999</v>
      </c>
      <c r="G41" s="88">
        <v>48683531.619999997</v>
      </c>
      <c r="H41" s="100">
        <v>57300127.960000001</v>
      </c>
      <c r="I41" s="88">
        <v>7887883</v>
      </c>
      <c r="J41" s="88">
        <v>0</v>
      </c>
      <c r="K41" s="88">
        <v>7887883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68"/>
      <c r="AE41" s="68"/>
      <c r="AF41" s="68"/>
      <c r="AG41" s="68"/>
      <c r="AH41" s="68"/>
    </row>
    <row r="42" spans="1:34" s="68" customFormat="1" ht="21" customHeight="1">
      <c r="A42" s="110" t="s">
        <v>95</v>
      </c>
      <c r="B42" s="62" t="s">
        <v>83</v>
      </c>
      <c r="C42" s="87">
        <f>F42+I42+L42+O42+R42+U42+X42+AA42</f>
        <v>0</v>
      </c>
      <c r="D42" s="87">
        <f>G42+J42+M42+P42+S42+V42+Y42+AB42</f>
        <v>189433</v>
      </c>
      <c r="E42" s="87">
        <f>C42+D42</f>
        <v>189433</v>
      </c>
      <c r="F42" s="87">
        <v>0</v>
      </c>
      <c r="G42" s="87">
        <v>189433</v>
      </c>
      <c r="H42" s="87">
        <v>189433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</row>
    <row r="43" spans="1:34" s="68" customFormat="1" ht="21" customHeight="1">
      <c r="A43" s="111"/>
      <c r="B43" s="61" t="s">
        <v>84</v>
      </c>
      <c r="C43" s="87">
        <f t="shared" ref="C43:D44" si="27">F43+I43+L43+O43+R43+U43+X43+AA43</f>
        <v>0</v>
      </c>
      <c r="D43" s="87">
        <f t="shared" si="27"/>
        <v>0</v>
      </c>
      <c r="E43" s="87">
        <f t="shared" ref="E43:E44" si="28">C43+D43</f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</row>
    <row r="44" spans="1:34" s="68" customFormat="1" ht="21" customHeight="1">
      <c r="A44" s="112"/>
      <c r="B44" s="61" t="s">
        <v>85</v>
      </c>
      <c r="C44" s="87">
        <f t="shared" si="27"/>
        <v>167302596</v>
      </c>
      <c r="D44" s="87">
        <f t="shared" si="27"/>
        <v>115750861.59999999</v>
      </c>
      <c r="E44" s="87">
        <f t="shared" si="28"/>
        <v>283053457.60000002</v>
      </c>
      <c r="F44" s="87">
        <v>167163031</v>
      </c>
      <c r="G44" s="87">
        <v>115591738.59999999</v>
      </c>
      <c r="H44" s="87">
        <v>282754769.60000002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108543</v>
      </c>
      <c r="P44" s="87">
        <v>127955</v>
      </c>
      <c r="Q44" s="87">
        <v>236498</v>
      </c>
      <c r="R44" s="87">
        <v>31022</v>
      </c>
      <c r="S44" s="87">
        <v>31168</v>
      </c>
      <c r="T44" s="87">
        <v>62190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</row>
    <row r="45" spans="1:34" ht="21" customHeight="1" thickBot="1">
      <c r="A45" s="60" t="s">
        <v>86</v>
      </c>
      <c r="B45" s="59"/>
      <c r="C45" s="100">
        <f>C42+C43+C44</f>
        <v>167302596</v>
      </c>
      <c r="D45" s="100">
        <f t="shared" ref="D45:E45" si="29">D42+D43+D44</f>
        <v>115940294.59999999</v>
      </c>
      <c r="E45" s="100">
        <f t="shared" si="29"/>
        <v>283242890.60000002</v>
      </c>
      <c r="F45" s="88">
        <v>167163031</v>
      </c>
      <c r="G45" s="88">
        <v>115781171.59999999</v>
      </c>
      <c r="H45" s="100">
        <v>282944202.60000002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108543</v>
      </c>
      <c r="P45" s="88">
        <v>127955</v>
      </c>
      <c r="Q45" s="88">
        <v>236498</v>
      </c>
      <c r="R45" s="88">
        <v>31022</v>
      </c>
      <c r="S45" s="88">
        <v>31168</v>
      </c>
      <c r="T45" s="88">
        <v>62190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68"/>
      <c r="AE45" s="68"/>
      <c r="AF45" s="68"/>
      <c r="AG45" s="68"/>
      <c r="AH45" s="68"/>
    </row>
    <row r="46" spans="1:34" s="68" customFormat="1" ht="21" customHeight="1">
      <c r="A46" s="110" t="s">
        <v>96</v>
      </c>
      <c r="B46" s="62" t="s">
        <v>83</v>
      </c>
      <c r="C46" s="87">
        <f>F46+I46+L46+O46+R46+U46+X46+AA46</f>
        <v>0</v>
      </c>
      <c r="D46" s="87">
        <f>G46+J46+M46+P46+S46+V46+Y46+AB46</f>
        <v>0</v>
      </c>
      <c r="E46" s="87">
        <f>C46+D46</f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</row>
    <row r="47" spans="1:34" s="68" customFormat="1" ht="21" customHeight="1">
      <c r="A47" s="111"/>
      <c r="B47" s="61" t="s">
        <v>84</v>
      </c>
      <c r="C47" s="87">
        <f t="shared" ref="C47:D48" si="30">F47+I47+L47+O47+R47+U47+X47+AA47</f>
        <v>106249077</v>
      </c>
      <c r="D47" s="87">
        <f t="shared" si="30"/>
        <v>104240025</v>
      </c>
      <c r="E47" s="87">
        <f t="shared" ref="E47:E48" si="31">C47+D47</f>
        <v>210489102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106249077</v>
      </c>
      <c r="Y47" s="87">
        <v>104240025</v>
      </c>
      <c r="Z47" s="87">
        <v>210489102</v>
      </c>
      <c r="AA47" s="87">
        <v>0</v>
      </c>
      <c r="AB47" s="87">
        <v>0</v>
      </c>
      <c r="AC47" s="87">
        <v>0</v>
      </c>
    </row>
    <row r="48" spans="1:34" s="68" customFormat="1" ht="21" customHeight="1">
      <c r="A48" s="112"/>
      <c r="B48" s="61" t="s">
        <v>85</v>
      </c>
      <c r="C48" s="87">
        <f t="shared" si="30"/>
        <v>74125957</v>
      </c>
      <c r="D48" s="87">
        <f t="shared" si="30"/>
        <v>51435503.619999997</v>
      </c>
      <c r="E48" s="87">
        <f t="shared" si="31"/>
        <v>125561460.62</v>
      </c>
      <c r="F48" s="87">
        <v>74125957</v>
      </c>
      <c r="G48" s="87">
        <v>51435503.619999997</v>
      </c>
      <c r="H48" s="87">
        <v>125561460.59999999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</row>
    <row r="49" spans="1:34" ht="21" customHeight="1" thickBot="1">
      <c r="A49" s="60" t="s">
        <v>86</v>
      </c>
      <c r="B49" s="59"/>
      <c r="C49" s="100">
        <f>C46+C47+C48</f>
        <v>180375034</v>
      </c>
      <c r="D49" s="100">
        <f t="shared" ref="D49:E49" si="32">D46+D47+D48</f>
        <v>155675528.62</v>
      </c>
      <c r="E49" s="100">
        <f t="shared" si="32"/>
        <v>336050562.62</v>
      </c>
      <c r="F49" s="88">
        <v>74125957</v>
      </c>
      <c r="G49" s="88">
        <v>51435503.619999997</v>
      </c>
      <c r="H49" s="100">
        <v>125561460.59999999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106249077</v>
      </c>
      <c r="Y49" s="88">
        <v>104240025</v>
      </c>
      <c r="Z49" s="88">
        <v>210489102</v>
      </c>
      <c r="AA49" s="88">
        <v>0</v>
      </c>
      <c r="AB49" s="88">
        <v>0</v>
      </c>
      <c r="AC49" s="88">
        <v>0</v>
      </c>
      <c r="AD49" s="68"/>
      <c r="AE49" s="68"/>
      <c r="AF49" s="68"/>
      <c r="AG49" s="68"/>
      <c r="AH49" s="68"/>
    </row>
    <row r="50" spans="1:34" s="68" customFormat="1" ht="21" customHeight="1">
      <c r="A50" s="110" t="s">
        <v>97</v>
      </c>
      <c r="B50" s="62" t="s">
        <v>83</v>
      </c>
      <c r="C50" s="87">
        <f>F50+I50+L50+O50+R50+U50+X50+AA50</f>
        <v>0</v>
      </c>
      <c r="D50" s="87">
        <f>G50+J50+M50+P50+S50+V50+Y50+AB50</f>
        <v>0</v>
      </c>
      <c r="E50" s="87">
        <f>C50+D50</f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</row>
    <row r="51" spans="1:34" s="68" customFormat="1" ht="21" customHeight="1">
      <c r="A51" s="111"/>
      <c r="B51" s="61" t="s">
        <v>84</v>
      </c>
      <c r="C51" s="87">
        <f t="shared" ref="C51:D52" si="33">F51+I51+L51+O51+R51+U51+X51+AA51</f>
        <v>0</v>
      </c>
      <c r="D51" s="87">
        <f t="shared" si="33"/>
        <v>0</v>
      </c>
      <c r="E51" s="87">
        <f t="shared" ref="E51:E52" si="34">C51+D51</f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</row>
    <row r="52" spans="1:34" s="68" customFormat="1" ht="21" customHeight="1">
      <c r="A52" s="112"/>
      <c r="B52" s="61" t="s">
        <v>85</v>
      </c>
      <c r="C52" s="87">
        <f t="shared" si="33"/>
        <v>229539</v>
      </c>
      <c r="D52" s="87">
        <f t="shared" si="33"/>
        <v>45064595</v>
      </c>
      <c r="E52" s="87">
        <f t="shared" si="34"/>
        <v>45294134</v>
      </c>
      <c r="F52" s="87">
        <v>229539</v>
      </c>
      <c r="G52" s="87">
        <v>45064595</v>
      </c>
      <c r="H52" s="87">
        <v>45294134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</row>
    <row r="53" spans="1:34" ht="21" customHeight="1" thickBot="1">
      <c r="A53" s="60" t="s">
        <v>86</v>
      </c>
      <c r="B53" s="59"/>
      <c r="C53" s="100">
        <f>C50+C51+C52</f>
        <v>229539</v>
      </c>
      <c r="D53" s="100">
        <f t="shared" ref="D53:E53" si="35">D50+D51+D52</f>
        <v>45064595</v>
      </c>
      <c r="E53" s="100">
        <f t="shared" si="35"/>
        <v>45294134</v>
      </c>
      <c r="F53" s="88">
        <v>229539</v>
      </c>
      <c r="G53" s="88">
        <v>45064595</v>
      </c>
      <c r="H53" s="100">
        <v>45294134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68"/>
      <c r="AE53" s="68"/>
      <c r="AF53" s="68"/>
      <c r="AG53" s="68"/>
      <c r="AH53" s="68"/>
    </row>
    <row r="54" spans="1:34" s="68" customFormat="1" ht="21" customHeight="1">
      <c r="A54" s="110" t="s">
        <v>98</v>
      </c>
      <c r="B54" s="62" t="s">
        <v>83</v>
      </c>
      <c r="C54" s="87">
        <f>F54+I54+L54+O54+R54+U54+X54+AA54</f>
        <v>0</v>
      </c>
      <c r="D54" s="87">
        <f>G54+J54+M54+P54+S54+V54+Y54+AB54</f>
        <v>0</v>
      </c>
      <c r="E54" s="87">
        <f>C54+D54</f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</row>
    <row r="55" spans="1:34" s="68" customFormat="1" ht="21" customHeight="1">
      <c r="A55" s="111"/>
      <c r="B55" s="61" t="s">
        <v>84</v>
      </c>
      <c r="C55" s="87">
        <f t="shared" ref="C55:D56" si="36">F55+I55+L55+O55+R55+U55+X55+AA55</f>
        <v>0</v>
      </c>
      <c r="D55" s="87">
        <f t="shared" si="36"/>
        <v>0</v>
      </c>
      <c r="E55" s="87">
        <f t="shared" ref="E55:E56" si="37">C55+D55</f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</row>
    <row r="56" spans="1:34" s="68" customFormat="1" ht="21" customHeight="1">
      <c r="A56" s="112"/>
      <c r="B56" s="61" t="s">
        <v>85</v>
      </c>
      <c r="C56" s="87">
        <f t="shared" si="36"/>
        <v>1776402</v>
      </c>
      <c r="D56" s="87">
        <f t="shared" si="36"/>
        <v>27655934</v>
      </c>
      <c r="E56" s="87">
        <f t="shared" si="37"/>
        <v>29432336</v>
      </c>
      <c r="F56" s="87">
        <v>1776402</v>
      </c>
      <c r="G56" s="87">
        <v>27655934</v>
      </c>
      <c r="H56" s="87">
        <v>29432336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</row>
    <row r="57" spans="1:34" ht="21" customHeight="1" thickBot="1">
      <c r="A57" s="60" t="s">
        <v>86</v>
      </c>
      <c r="B57" s="59"/>
      <c r="C57" s="100">
        <f>C54+C55+C56</f>
        <v>1776402</v>
      </c>
      <c r="D57" s="100">
        <f t="shared" ref="D57:E57" si="38">D54+D55+D56</f>
        <v>27655934</v>
      </c>
      <c r="E57" s="100">
        <f t="shared" si="38"/>
        <v>29432336</v>
      </c>
      <c r="F57" s="88">
        <v>1776402</v>
      </c>
      <c r="G57" s="88">
        <v>27655934</v>
      </c>
      <c r="H57" s="100">
        <v>29432336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68"/>
      <c r="AE57" s="68"/>
      <c r="AF57" s="68"/>
      <c r="AG57" s="68"/>
      <c r="AH57" s="68"/>
    </row>
    <row r="58" spans="1:34" s="68" customFormat="1" ht="21" customHeight="1">
      <c r="A58" s="110" t="s">
        <v>99</v>
      </c>
      <c r="B58" s="62" t="s">
        <v>83</v>
      </c>
      <c r="C58" s="87">
        <f>F58+I58+L58+O58+R58+U58+X58+AA58</f>
        <v>0</v>
      </c>
      <c r="D58" s="87">
        <f>G58+J58+M58+P58+S58+V58+Y58+AB58</f>
        <v>0</v>
      </c>
      <c r="E58" s="87">
        <f>C58+D58</f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</row>
    <row r="59" spans="1:34" s="68" customFormat="1" ht="21" customHeight="1">
      <c r="A59" s="111"/>
      <c r="B59" s="61" t="s">
        <v>84</v>
      </c>
      <c r="C59" s="87">
        <f t="shared" ref="C59:D60" si="39">F59+I59+L59+O59+R59+U59+X59+AA59</f>
        <v>0</v>
      </c>
      <c r="D59" s="87">
        <f t="shared" si="39"/>
        <v>0</v>
      </c>
      <c r="E59" s="87">
        <f t="shared" ref="E59:E60" si="40">C59+D59</f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</row>
    <row r="60" spans="1:34" s="68" customFormat="1" ht="21" customHeight="1">
      <c r="A60" s="112"/>
      <c r="B60" s="61" t="s">
        <v>85</v>
      </c>
      <c r="C60" s="87">
        <f t="shared" si="39"/>
        <v>2065700</v>
      </c>
      <c r="D60" s="87">
        <f t="shared" si="39"/>
        <v>11076539</v>
      </c>
      <c r="E60" s="87">
        <f t="shared" si="40"/>
        <v>13142239</v>
      </c>
      <c r="F60" s="87">
        <v>2065700</v>
      </c>
      <c r="G60" s="87">
        <v>11076539</v>
      </c>
      <c r="H60" s="87">
        <v>13142239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</row>
    <row r="61" spans="1:34" ht="21" customHeight="1" thickBot="1">
      <c r="A61" s="60" t="s">
        <v>86</v>
      </c>
      <c r="B61" s="59"/>
      <c r="C61" s="100">
        <f>C58+C59+C60</f>
        <v>2065700</v>
      </c>
      <c r="D61" s="100">
        <f t="shared" ref="D61:E61" si="41">D58+D59+D60</f>
        <v>11076539</v>
      </c>
      <c r="E61" s="100">
        <f t="shared" si="41"/>
        <v>13142239</v>
      </c>
      <c r="F61" s="88">
        <v>2065700</v>
      </c>
      <c r="G61" s="88">
        <v>11076539</v>
      </c>
      <c r="H61" s="100">
        <v>13142239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68"/>
      <c r="AE61" s="68"/>
      <c r="AF61" s="68"/>
      <c r="AG61" s="68"/>
      <c r="AH61" s="68"/>
    </row>
    <row r="62" spans="1:34" s="68" customFormat="1" ht="21" customHeight="1">
      <c r="A62" s="110" t="s">
        <v>100</v>
      </c>
      <c r="B62" s="62" t="s">
        <v>83</v>
      </c>
      <c r="C62" s="87">
        <f>F62+I62+L62+O62+R62+U62+X62+AA62</f>
        <v>0</v>
      </c>
      <c r="D62" s="87">
        <f>G62+J62+M62+P62+S62+V62+Y62+AB62</f>
        <v>0</v>
      </c>
      <c r="E62" s="87">
        <f>C62+D62</f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</row>
    <row r="63" spans="1:34" s="68" customFormat="1" ht="21" customHeight="1">
      <c r="A63" s="111"/>
      <c r="B63" s="61" t="s">
        <v>84</v>
      </c>
      <c r="C63" s="87">
        <f t="shared" ref="C63:D64" si="42">F63+I63+L63+O63+R63+U63+X63+AA63</f>
        <v>0</v>
      </c>
      <c r="D63" s="87">
        <f t="shared" si="42"/>
        <v>0</v>
      </c>
      <c r="E63" s="87">
        <f t="shared" ref="E63:E64" si="43">C63+D63</f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</row>
    <row r="64" spans="1:34" s="68" customFormat="1" ht="21" customHeight="1">
      <c r="A64" s="112"/>
      <c r="B64" s="61" t="s">
        <v>85</v>
      </c>
      <c r="C64" s="87">
        <f t="shared" si="42"/>
        <v>0</v>
      </c>
      <c r="D64" s="87">
        <f t="shared" si="42"/>
        <v>94299817.099999994</v>
      </c>
      <c r="E64" s="87">
        <f t="shared" si="43"/>
        <v>94299817.099999994</v>
      </c>
      <c r="F64" s="87">
        <v>0</v>
      </c>
      <c r="G64" s="87">
        <v>94299817.099999994</v>
      </c>
      <c r="H64" s="87">
        <v>94299817.099999994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</row>
    <row r="65" spans="1:34" ht="21" customHeight="1" thickBot="1">
      <c r="A65" s="60" t="s">
        <v>86</v>
      </c>
      <c r="B65" s="59"/>
      <c r="C65" s="100">
        <f>C62+C63+C64</f>
        <v>0</v>
      </c>
      <c r="D65" s="100">
        <f t="shared" ref="D65:E65" si="44">D62+D63+D64</f>
        <v>94299817.099999994</v>
      </c>
      <c r="E65" s="100">
        <f t="shared" si="44"/>
        <v>94299817.099999994</v>
      </c>
      <c r="F65" s="88">
        <v>0</v>
      </c>
      <c r="G65" s="88">
        <v>94299817.099999994</v>
      </c>
      <c r="H65" s="100">
        <v>94299817.099999994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68"/>
      <c r="AE65" s="68"/>
      <c r="AF65" s="68"/>
      <c r="AG65" s="68"/>
      <c r="AH65" s="68"/>
    </row>
    <row r="66" spans="1:34" s="68" customFormat="1" ht="21" customHeight="1">
      <c r="A66" s="110" t="s">
        <v>101</v>
      </c>
      <c r="B66" s="62" t="s">
        <v>83</v>
      </c>
      <c r="C66" s="87">
        <f>F66+I66+L66+O66+R66+U66+X66+AA66</f>
        <v>0</v>
      </c>
      <c r="D66" s="87">
        <f>G66+J66+M66+P66+S66+V66+Y66+AB66</f>
        <v>0</v>
      </c>
      <c r="E66" s="87">
        <f>C66+D66</f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</row>
    <row r="67" spans="1:34" s="68" customFormat="1" ht="21" customHeight="1">
      <c r="A67" s="111"/>
      <c r="B67" s="61" t="s">
        <v>84</v>
      </c>
      <c r="C67" s="87">
        <f t="shared" ref="C67:D68" si="45">F67+I67+L67+O67+R67+U67+X67+AA67</f>
        <v>0</v>
      </c>
      <c r="D67" s="87">
        <f t="shared" si="45"/>
        <v>0</v>
      </c>
      <c r="E67" s="87">
        <f t="shared" ref="E67:E68" si="46">C67+D67</f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</row>
    <row r="68" spans="1:34" s="68" customFormat="1" ht="21" customHeight="1">
      <c r="A68" s="112"/>
      <c r="B68" s="61" t="s">
        <v>85</v>
      </c>
      <c r="C68" s="87">
        <f t="shared" si="45"/>
        <v>0</v>
      </c>
      <c r="D68" s="87">
        <f t="shared" si="45"/>
        <v>13441881</v>
      </c>
      <c r="E68" s="87">
        <f t="shared" si="46"/>
        <v>13441881</v>
      </c>
      <c r="F68" s="87">
        <v>0</v>
      </c>
      <c r="G68" s="87">
        <v>13441881</v>
      </c>
      <c r="H68" s="87">
        <v>13441881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</row>
    <row r="69" spans="1:34" ht="21" customHeight="1" thickBot="1">
      <c r="A69" s="60" t="s">
        <v>86</v>
      </c>
      <c r="B69" s="59"/>
      <c r="C69" s="100">
        <f>C66+C67+C68</f>
        <v>0</v>
      </c>
      <c r="D69" s="100">
        <f t="shared" ref="D69:E69" si="47">D66+D67+D68</f>
        <v>13441881</v>
      </c>
      <c r="E69" s="100">
        <f t="shared" si="47"/>
        <v>13441881</v>
      </c>
      <c r="F69" s="88">
        <v>0</v>
      </c>
      <c r="G69" s="88">
        <v>13441881</v>
      </c>
      <c r="H69" s="100">
        <v>13441881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68"/>
      <c r="AE69" s="68"/>
      <c r="AF69" s="68"/>
      <c r="AG69" s="68"/>
      <c r="AH69" s="68"/>
    </row>
    <row r="70" spans="1:34" s="68" customFormat="1" ht="21" customHeight="1">
      <c r="A70" s="110" t="s">
        <v>102</v>
      </c>
      <c r="B70" s="62" t="s">
        <v>83</v>
      </c>
      <c r="C70" s="87">
        <f>F70+I70+L70+O70+R70+U70+X70+AA70</f>
        <v>0</v>
      </c>
      <c r="D70" s="87">
        <f>G70+J70+M70+P70+S70+V70+Y70+AB70</f>
        <v>0</v>
      </c>
      <c r="E70" s="87">
        <f>C70+D70</f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</row>
    <row r="71" spans="1:34" s="68" customFormat="1" ht="21" customHeight="1">
      <c r="A71" s="111"/>
      <c r="B71" s="61" t="s">
        <v>84</v>
      </c>
      <c r="C71" s="87">
        <f t="shared" ref="C71:D72" si="48">F71+I71+L71+O71+R71+U71+X71+AA71</f>
        <v>0</v>
      </c>
      <c r="D71" s="87">
        <f t="shared" si="48"/>
        <v>0</v>
      </c>
      <c r="E71" s="87">
        <f t="shared" ref="E71:E72" si="49">C71+D71</f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</row>
    <row r="72" spans="1:34" s="68" customFormat="1" ht="21" customHeight="1">
      <c r="A72" s="112"/>
      <c r="B72" s="61" t="s">
        <v>85</v>
      </c>
      <c r="C72" s="87">
        <f t="shared" si="48"/>
        <v>0</v>
      </c>
      <c r="D72" s="87">
        <f t="shared" si="48"/>
        <v>26745799</v>
      </c>
      <c r="E72" s="87">
        <f t="shared" si="49"/>
        <v>26745799</v>
      </c>
      <c r="F72" s="87">
        <v>0</v>
      </c>
      <c r="G72" s="87">
        <v>26745799</v>
      </c>
      <c r="H72" s="87">
        <v>26745799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</row>
    <row r="73" spans="1:34" ht="21" customHeight="1" thickBot="1">
      <c r="A73" s="60" t="s">
        <v>86</v>
      </c>
      <c r="B73" s="59"/>
      <c r="C73" s="100">
        <f>C70+C71+C72</f>
        <v>0</v>
      </c>
      <c r="D73" s="100">
        <f t="shared" ref="D73:E73" si="50">D70+D71+D72</f>
        <v>26745799</v>
      </c>
      <c r="E73" s="100">
        <f t="shared" si="50"/>
        <v>26745799</v>
      </c>
      <c r="F73" s="88">
        <v>0</v>
      </c>
      <c r="G73" s="88">
        <v>26745799</v>
      </c>
      <c r="H73" s="100">
        <v>26745799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68"/>
      <c r="AE73" s="68"/>
      <c r="AF73" s="68"/>
      <c r="AG73" s="68"/>
      <c r="AH73" s="68"/>
    </row>
    <row r="74" spans="1:34" s="68" customFormat="1" ht="21" customHeight="1">
      <c r="A74" s="110" t="s">
        <v>103</v>
      </c>
      <c r="B74" s="62" t="s">
        <v>83</v>
      </c>
      <c r="C74" s="87">
        <f>F74+I74+L74+O74+R74+U74+X74+AA74</f>
        <v>6573363351.0699997</v>
      </c>
      <c r="D74" s="87">
        <f>G74+J74+M74+P74+S74+V74+Y74+AB74</f>
        <v>6422510687.71</v>
      </c>
      <c r="E74" s="87">
        <f>C74+D74</f>
        <v>12995874038.779999</v>
      </c>
      <c r="F74" s="87">
        <v>5887342111</v>
      </c>
      <c r="G74" s="87">
        <v>5566358096</v>
      </c>
      <c r="H74" s="87">
        <v>11453700207</v>
      </c>
      <c r="I74" s="87">
        <v>209150622.5</v>
      </c>
      <c r="J74" s="87">
        <v>459260069.69999999</v>
      </c>
      <c r="K74" s="87">
        <v>668410692.20000005</v>
      </c>
      <c r="L74" s="87">
        <v>193597406.90000001</v>
      </c>
      <c r="M74" s="87">
        <v>206015089.69999999</v>
      </c>
      <c r="N74" s="87">
        <v>399612496.60000002</v>
      </c>
      <c r="O74" s="87">
        <v>1721989</v>
      </c>
      <c r="P74" s="87">
        <v>758884</v>
      </c>
      <c r="Q74" s="87">
        <v>2480873</v>
      </c>
      <c r="R74" s="87">
        <v>1636887</v>
      </c>
      <c r="S74" s="87">
        <v>2218911</v>
      </c>
      <c r="T74" s="87">
        <v>2769501</v>
      </c>
      <c r="U74" s="87">
        <v>263945980</v>
      </c>
      <c r="V74" s="87">
        <v>150702789</v>
      </c>
      <c r="W74" s="87">
        <v>414648769</v>
      </c>
      <c r="X74" s="87">
        <v>0</v>
      </c>
      <c r="Y74" s="87">
        <v>0</v>
      </c>
      <c r="Z74" s="87">
        <v>0</v>
      </c>
      <c r="AA74" s="87">
        <v>15968354.67</v>
      </c>
      <c r="AB74" s="87">
        <v>37196848.310000002</v>
      </c>
      <c r="AC74" s="87">
        <v>53165202.979999997</v>
      </c>
    </row>
    <row r="75" spans="1:34" s="68" customFormat="1" ht="21" customHeight="1">
      <c r="A75" s="111"/>
      <c r="B75" s="61" t="s">
        <v>84</v>
      </c>
      <c r="C75" s="87">
        <f t="shared" ref="C75:D76" si="51">F75+I75+L75+O75+R75+U75+X75+AA75</f>
        <v>5311445229.8999996</v>
      </c>
      <c r="D75" s="87">
        <f t="shared" si="51"/>
        <v>3499020951.5</v>
      </c>
      <c r="E75" s="87">
        <f t="shared" ref="E75:E76" si="52">C75+D75</f>
        <v>8810466181.3999996</v>
      </c>
      <c r="F75" s="87">
        <v>2787420918</v>
      </c>
      <c r="G75" s="87">
        <v>2516034543</v>
      </c>
      <c r="H75" s="87">
        <v>5303455462</v>
      </c>
      <c r="I75" s="87">
        <v>373038381.89999998</v>
      </c>
      <c r="J75" s="87">
        <v>301662077.5</v>
      </c>
      <c r="K75" s="87">
        <v>674700459.29999995</v>
      </c>
      <c r="L75" s="87">
        <v>11167919</v>
      </c>
      <c r="M75" s="87">
        <v>11181597</v>
      </c>
      <c r="N75" s="87">
        <v>22349516</v>
      </c>
      <c r="O75" s="87">
        <v>0</v>
      </c>
      <c r="P75" s="87">
        <v>0</v>
      </c>
      <c r="Q75" s="87">
        <v>0</v>
      </c>
      <c r="R75" s="87">
        <v>68850</v>
      </c>
      <c r="S75" s="87">
        <v>379127</v>
      </c>
      <c r="T75" s="87">
        <v>447977</v>
      </c>
      <c r="U75" s="87">
        <v>2017623678</v>
      </c>
      <c r="V75" s="87">
        <v>660934083</v>
      </c>
      <c r="W75" s="87">
        <v>2678557761</v>
      </c>
      <c r="X75" s="87">
        <v>122065516</v>
      </c>
      <c r="Y75" s="87">
        <v>8829524</v>
      </c>
      <c r="Z75" s="87">
        <v>130895040</v>
      </c>
      <c r="AA75" s="87">
        <v>59967</v>
      </c>
      <c r="AB75" s="87">
        <v>0</v>
      </c>
      <c r="AC75" s="87">
        <v>59967</v>
      </c>
    </row>
    <row r="76" spans="1:34" s="68" customFormat="1" ht="21" customHeight="1">
      <c r="A76" s="112"/>
      <c r="B76" s="61" t="s">
        <v>85</v>
      </c>
      <c r="C76" s="87">
        <f t="shared" si="51"/>
        <v>10683283078.299999</v>
      </c>
      <c r="D76" s="87">
        <f t="shared" si="51"/>
        <v>11271673923</v>
      </c>
      <c r="E76" s="87">
        <f t="shared" si="52"/>
        <v>21954957001.299999</v>
      </c>
      <c r="F76" s="87">
        <v>4557413599</v>
      </c>
      <c r="G76" s="87">
        <v>6404058132</v>
      </c>
      <c r="H76" s="87">
        <v>10961471731</v>
      </c>
      <c r="I76" s="87">
        <v>964578699.29999995</v>
      </c>
      <c r="J76" s="87">
        <v>2758327874</v>
      </c>
      <c r="K76" s="87">
        <v>3722906574</v>
      </c>
      <c r="L76" s="87">
        <v>9087240</v>
      </c>
      <c r="M76" s="87">
        <v>9163828</v>
      </c>
      <c r="N76" s="87">
        <v>18251068</v>
      </c>
      <c r="O76" s="87">
        <v>0</v>
      </c>
      <c r="P76" s="87">
        <v>0</v>
      </c>
      <c r="Q76" s="87">
        <v>0</v>
      </c>
      <c r="R76" s="87">
        <v>1047788</v>
      </c>
      <c r="S76" s="87">
        <v>10113161</v>
      </c>
      <c r="T76" s="87">
        <v>0</v>
      </c>
      <c r="U76" s="87">
        <v>5151155752</v>
      </c>
      <c r="V76" s="87">
        <v>2090010928</v>
      </c>
      <c r="W76" s="87">
        <v>7241166680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</v>
      </c>
    </row>
    <row r="77" spans="1:34" ht="21" customHeight="1" thickBot="1">
      <c r="A77" s="60" t="s">
        <v>86</v>
      </c>
      <c r="B77" s="59"/>
      <c r="C77" s="100">
        <f>C74+C75+C76</f>
        <v>22568091659.269997</v>
      </c>
      <c r="D77" s="100">
        <f t="shared" ref="D77:E77" si="53">D74+D75+D76</f>
        <v>21193205562.209999</v>
      </c>
      <c r="E77" s="100">
        <f t="shared" si="53"/>
        <v>43761297221.479996</v>
      </c>
      <c r="F77" s="100">
        <f t="shared" ref="F77" si="54">F74+F75+F76</f>
        <v>13232176628</v>
      </c>
      <c r="G77" s="100">
        <f t="shared" ref="G77" si="55">G74+G75+G76</f>
        <v>14486450771</v>
      </c>
      <c r="H77" s="100">
        <f t="shared" ref="H77" si="56">H74+H75+H76</f>
        <v>27718627400</v>
      </c>
      <c r="I77" s="100">
        <f t="shared" ref="I77" si="57">I74+I75+I76</f>
        <v>1546767703.6999998</v>
      </c>
      <c r="J77" s="100">
        <f t="shared" ref="J77" si="58">J74+J75+J76</f>
        <v>3519250021.1999998</v>
      </c>
      <c r="K77" s="100">
        <f t="shared" ref="K77" si="59">K74+K75+K76</f>
        <v>5066017725.5</v>
      </c>
      <c r="L77" s="100">
        <f t="shared" ref="L77" si="60">L74+L75+L76</f>
        <v>213852565.90000001</v>
      </c>
      <c r="M77" s="100">
        <f t="shared" ref="M77" si="61">M74+M75+M76</f>
        <v>226360514.69999999</v>
      </c>
      <c r="N77" s="100">
        <f t="shared" ref="N77" si="62">N74+N75+N76</f>
        <v>440213080.60000002</v>
      </c>
      <c r="O77" s="100">
        <f t="shared" ref="O77" si="63">O74+O75+O76</f>
        <v>1721989</v>
      </c>
      <c r="P77" s="100">
        <f t="shared" ref="P77" si="64">P74+P75+P76</f>
        <v>758884</v>
      </c>
      <c r="Q77" s="100">
        <f t="shared" ref="Q77" si="65">Q74+Q75+Q76</f>
        <v>2480873</v>
      </c>
      <c r="R77" s="100">
        <f t="shared" ref="R77" si="66">R74+R75+R76</f>
        <v>2753525</v>
      </c>
      <c r="S77" s="100">
        <f t="shared" ref="S77" si="67">S74+S75+S76</f>
        <v>12711199</v>
      </c>
      <c r="T77" s="100">
        <f t="shared" ref="T77" si="68">T74+T75+T76</f>
        <v>3217478</v>
      </c>
      <c r="U77" s="100">
        <f t="shared" ref="U77" si="69">U74+U75+U76</f>
        <v>7432725410</v>
      </c>
      <c r="V77" s="100">
        <f t="shared" ref="V77" si="70">V74+V75+V76</f>
        <v>2901647800</v>
      </c>
      <c r="W77" s="100">
        <f t="shared" ref="W77" si="71">W74+W75+W76</f>
        <v>10334373210</v>
      </c>
      <c r="X77" s="100">
        <f t="shared" ref="X77" si="72">X74+X75+X76</f>
        <v>122065516</v>
      </c>
      <c r="Y77" s="100">
        <f t="shared" ref="Y77" si="73">Y74+Y75+Y76</f>
        <v>8829524</v>
      </c>
      <c r="Z77" s="100">
        <f t="shared" ref="Z77" si="74">Z74+Z75+Z76</f>
        <v>130895040</v>
      </c>
      <c r="AA77" s="100">
        <f t="shared" ref="AA77" si="75">AA74+AA75+AA76</f>
        <v>16028321.67</v>
      </c>
      <c r="AB77" s="100">
        <f t="shared" ref="AB77" si="76">AB74+AB75+AB76</f>
        <v>37196848.310000002</v>
      </c>
      <c r="AC77" s="100">
        <f t="shared" ref="AC77" si="77">AC74+AC75+AC76</f>
        <v>53225169.979999997</v>
      </c>
      <c r="AD77" s="68"/>
      <c r="AE77" s="68"/>
      <c r="AF77" s="68"/>
      <c r="AG77" s="68"/>
      <c r="AH77" s="68"/>
    </row>
    <row r="78" spans="1:34" s="68" customFormat="1" ht="21" customHeight="1">
      <c r="A78" s="110" t="s">
        <v>104</v>
      </c>
      <c r="B78" s="62" t="s">
        <v>83</v>
      </c>
      <c r="C78" s="87">
        <f>F78+I78+L78+O78+R78+U78+X78+AA78</f>
        <v>0</v>
      </c>
      <c r="D78" s="87">
        <f>G78+J78+M78+P78+S78+V78+Y78+AB78</f>
        <v>0</v>
      </c>
      <c r="E78" s="87">
        <f>C78+D78</f>
        <v>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</row>
    <row r="79" spans="1:34" s="68" customFormat="1" ht="21" customHeight="1">
      <c r="A79" s="111"/>
      <c r="B79" s="61" t="s">
        <v>84</v>
      </c>
      <c r="C79" s="87">
        <f t="shared" ref="C79:D80" si="78">F79+I79+L79+O79+R79+U79+X79+AA79</f>
        <v>654373603.79999995</v>
      </c>
      <c r="D79" s="87">
        <f t="shared" si="78"/>
        <v>503172434.19999999</v>
      </c>
      <c r="E79" s="87">
        <f t="shared" ref="E79:E80" si="79">C79+D79</f>
        <v>1157546038</v>
      </c>
      <c r="F79" s="87">
        <v>654373603.79999995</v>
      </c>
      <c r="G79" s="87">
        <v>503172434.19999999</v>
      </c>
      <c r="H79" s="87">
        <v>1157546038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</row>
    <row r="80" spans="1:34" s="68" customFormat="1" ht="21" customHeight="1">
      <c r="A80" s="112"/>
      <c r="B80" s="61" t="s">
        <v>85</v>
      </c>
      <c r="C80" s="87">
        <f t="shared" si="78"/>
        <v>2848941729</v>
      </c>
      <c r="D80" s="87">
        <f t="shared" si="78"/>
        <v>3395672292</v>
      </c>
      <c r="E80" s="87">
        <f t="shared" si="79"/>
        <v>6244614021</v>
      </c>
      <c r="F80" s="87">
        <v>2848941729</v>
      </c>
      <c r="G80" s="87">
        <v>3395672292</v>
      </c>
      <c r="H80" s="87">
        <v>6244614020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</row>
    <row r="81" spans="1:34" ht="21" customHeight="1">
      <c r="A81" s="71" t="s">
        <v>385</v>
      </c>
      <c r="B81" s="71"/>
      <c r="C81" s="100">
        <f>C78+C79+C80</f>
        <v>3503315332.8000002</v>
      </c>
      <c r="D81" s="100">
        <f t="shared" ref="D81" si="80">D78+D79+D80</f>
        <v>3898844726.1999998</v>
      </c>
      <c r="E81" s="100">
        <f t="shared" ref="E81" si="81">E78+E79+E80</f>
        <v>7402160059</v>
      </c>
      <c r="F81" s="100">
        <f t="shared" ref="F81" si="82">F78+F79+F80</f>
        <v>3503315332.8000002</v>
      </c>
      <c r="G81" s="100">
        <f t="shared" ref="G81" si="83">G78+G79+G80</f>
        <v>3898844726.1999998</v>
      </c>
      <c r="H81" s="100">
        <f t="shared" ref="H81" si="84">H78+H79+H80</f>
        <v>7402160058</v>
      </c>
      <c r="I81" s="100">
        <f t="shared" ref="I81" si="85">I78+I79+I80</f>
        <v>0</v>
      </c>
      <c r="J81" s="100">
        <f t="shared" ref="J81" si="86">J78+J79+J80</f>
        <v>0</v>
      </c>
      <c r="K81" s="100">
        <f t="shared" ref="K81" si="87">K78+K79+K80</f>
        <v>0</v>
      </c>
      <c r="L81" s="100">
        <f t="shared" ref="L81" si="88">L78+L79+L80</f>
        <v>0</v>
      </c>
      <c r="M81" s="100">
        <f t="shared" ref="M81" si="89">M78+M79+M80</f>
        <v>0</v>
      </c>
      <c r="N81" s="100">
        <f t="shared" ref="N81" si="90">N78+N79+N80</f>
        <v>0</v>
      </c>
      <c r="O81" s="100">
        <f t="shared" ref="O81" si="91">O78+O79+O80</f>
        <v>0</v>
      </c>
      <c r="P81" s="100">
        <f t="shared" ref="P81" si="92">P78+P79+P80</f>
        <v>0</v>
      </c>
      <c r="Q81" s="100">
        <f t="shared" ref="Q81" si="93">Q78+Q79+Q80</f>
        <v>0</v>
      </c>
      <c r="R81" s="100">
        <f t="shared" ref="R81" si="94">R78+R79+R80</f>
        <v>0</v>
      </c>
      <c r="S81" s="100">
        <f t="shared" ref="S81" si="95">S78+S79+S80</f>
        <v>0</v>
      </c>
      <c r="T81" s="100">
        <f t="shared" ref="T81" si="96">T78+T79+T80</f>
        <v>0</v>
      </c>
      <c r="U81" s="100">
        <f t="shared" ref="U81" si="97">U78+U79+U80</f>
        <v>0</v>
      </c>
      <c r="V81" s="100">
        <f t="shared" ref="V81" si="98">V78+V79+V80</f>
        <v>0</v>
      </c>
      <c r="W81" s="100">
        <f t="shared" ref="W81" si="99">W78+W79+W80</f>
        <v>0</v>
      </c>
      <c r="X81" s="100">
        <f t="shared" ref="X81" si="100">X78+X79+X80</f>
        <v>0</v>
      </c>
      <c r="Y81" s="100">
        <f t="shared" ref="Y81" si="101">Y78+Y79+Y80</f>
        <v>0</v>
      </c>
      <c r="Z81" s="100">
        <f t="shared" ref="Z81" si="102">Z78+Z79+Z80</f>
        <v>0</v>
      </c>
      <c r="AA81" s="100">
        <f t="shared" ref="AA81" si="103">AA78+AA79+AA80</f>
        <v>0</v>
      </c>
      <c r="AB81" s="100">
        <f t="shared" ref="AB81" si="104">AB78+AB79+AB80</f>
        <v>0</v>
      </c>
      <c r="AC81" s="100">
        <f t="shared" ref="AC81" si="105">AC78+AC79+AC80</f>
        <v>0</v>
      </c>
      <c r="AD81" s="68"/>
      <c r="AE81" s="68"/>
      <c r="AF81" s="68"/>
      <c r="AG81" s="68"/>
      <c r="AH81" s="68"/>
    </row>
    <row r="82" spans="1:34" s="68" customFormat="1" ht="21" customHeight="1">
      <c r="A82" s="110" t="s">
        <v>105</v>
      </c>
      <c r="B82" s="62" t="s">
        <v>83</v>
      </c>
      <c r="C82" s="87">
        <f>F82+I82+L82+O82+R82+U82+X82+AA82</f>
        <v>297106080.27000004</v>
      </c>
      <c r="D82" s="87">
        <f>G82+J82+M82+P82+S82+V82+Y82+AB82</f>
        <v>357505322</v>
      </c>
      <c r="E82" s="87">
        <f>C82+D82</f>
        <v>654611402.26999998</v>
      </c>
      <c r="F82" s="87">
        <v>296543354.80000001</v>
      </c>
      <c r="G82" s="87">
        <v>357505322</v>
      </c>
      <c r="H82" s="87">
        <v>654048676.89999998</v>
      </c>
      <c r="I82" s="87">
        <v>562725.47</v>
      </c>
      <c r="J82" s="87">
        <v>0</v>
      </c>
      <c r="K82" s="87">
        <v>562725.47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/>
      <c r="S82" s="87"/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</row>
    <row r="83" spans="1:34" s="68" customFormat="1" ht="21" customHeight="1">
      <c r="A83" s="111"/>
      <c r="B83" s="61" t="s">
        <v>84</v>
      </c>
      <c r="C83" s="87">
        <f t="shared" ref="C83:D84" si="106">F83+I83+L83+O83+R83+U83+X83+AA83</f>
        <v>429190118.70000005</v>
      </c>
      <c r="D83" s="87">
        <f t="shared" si="106"/>
        <v>539309100.01999998</v>
      </c>
      <c r="E83" s="87">
        <f t="shared" ref="E83:E84" si="107">C83+D83</f>
        <v>968499218.72000003</v>
      </c>
      <c r="F83" s="87">
        <v>299453703.30000001</v>
      </c>
      <c r="G83" s="87">
        <v>443010043.10000002</v>
      </c>
      <c r="H83" s="87">
        <v>742463746.39999998</v>
      </c>
      <c r="I83" s="87">
        <v>129736415.40000001</v>
      </c>
      <c r="J83" s="87">
        <v>96299056.920000002</v>
      </c>
      <c r="K83" s="87">
        <v>226035472.30000001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/>
      <c r="S83" s="87"/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</row>
    <row r="84" spans="1:34" s="68" customFormat="1" ht="21" customHeight="1">
      <c r="A84" s="112"/>
      <c r="B84" s="61" t="s">
        <v>85</v>
      </c>
      <c r="C84" s="87">
        <f t="shared" si="106"/>
        <v>844837825.60000002</v>
      </c>
      <c r="D84" s="87">
        <f t="shared" si="106"/>
        <v>742280356.70000005</v>
      </c>
      <c r="E84" s="87">
        <f t="shared" si="107"/>
        <v>1587118182.3000002</v>
      </c>
      <c r="F84" s="87">
        <v>823763407.60000002</v>
      </c>
      <c r="G84" s="87">
        <v>721417167.70000005</v>
      </c>
      <c r="H84" s="87">
        <v>1545180575</v>
      </c>
      <c r="I84" s="87">
        <v>21074418</v>
      </c>
      <c r="J84" s="87">
        <v>20863189</v>
      </c>
      <c r="K84" s="87">
        <v>41937607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/>
      <c r="S84" s="87"/>
      <c r="T84" s="87">
        <v>0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v>0</v>
      </c>
    </row>
    <row r="85" spans="1:34" ht="21" customHeight="1" thickBot="1">
      <c r="A85" s="60" t="s">
        <v>86</v>
      </c>
      <c r="B85" s="59"/>
      <c r="C85" s="100">
        <f>C82+C83+C84</f>
        <v>1571134024.5700002</v>
      </c>
      <c r="D85" s="100">
        <f t="shared" ref="D85:E85" si="108">D82+D83+D84</f>
        <v>1639094778.72</v>
      </c>
      <c r="E85" s="100">
        <f t="shared" si="108"/>
        <v>3210228803.29</v>
      </c>
      <c r="F85" s="88">
        <v>1419760466</v>
      </c>
      <c r="G85" s="88">
        <v>1521932533</v>
      </c>
      <c r="H85" s="100">
        <v>2941692999</v>
      </c>
      <c r="I85" s="88">
        <v>151373558.90000001</v>
      </c>
      <c r="J85" s="88">
        <v>117162245.90000001</v>
      </c>
      <c r="K85" s="88">
        <v>268535804.80000001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68"/>
      <c r="AE85" s="68"/>
      <c r="AF85" s="68"/>
      <c r="AG85" s="68"/>
      <c r="AH85" s="68"/>
    </row>
    <row r="86" spans="1:34" s="68" customFormat="1" ht="21" customHeight="1">
      <c r="A86" s="110" t="s">
        <v>106</v>
      </c>
      <c r="B86" s="62" t="s">
        <v>83</v>
      </c>
      <c r="C86" s="87">
        <f>F86+I86+L86+O86+R86+U86+X86+AA86</f>
        <v>7120943</v>
      </c>
      <c r="D86" s="87">
        <f>G86+J86+M86+P86+S86+V86+Y86+AB86</f>
        <v>18785413</v>
      </c>
      <c r="E86" s="87">
        <f>C86+D86</f>
        <v>25906356</v>
      </c>
      <c r="F86" s="87">
        <v>7120943</v>
      </c>
      <c r="G86" s="87">
        <v>18785413</v>
      </c>
      <c r="H86" s="87">
        <v>25906356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</row>
    <row r="87" spans="1:34" s="68" customFormat="1" ht="21" customHeight="1">
      <c r="A87" s="111"/>
      <c r="B87" s="61" t="s">
        <v>84</v>
      </c>
      <c r="C87" s="87">
        <f t="shared" ref="C87:D88" si="109">F87+I87+L87+O87+R87+U87+X87+AA87</f>
        <v>235330</v>
      </c>
      <c r="D87" s="87">
        <f t="shared" si="109"/>
        <v>0</v>
      </c>
      <c r="E87" s="87">
        <f t="shared" ref="E87:E88" si="110">C87+D87</f>
        <v>235330</v>
      </c>
      <c r="F87" s="87">
        <v>235330</v>
      </c>
      <c r="G87" s="87">
        <v>0</v>
      </c>
      <c r="H87" s="87">
        <v>235330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</row>
    <row r="88" spans="1:34" s="68" customFormat="1" ht="21" customHeight="1">
      <c r="A88" s="112"/>
      <c r="B88" s="61" t="s">
        <v>85</v>
      </c>
      <c r="C88" s="87">
        <f t="shared" si="109"/>
        <v>477686983</v>
      </c>
      <c r="D88" s="87">
        <f t="shared" si="109"/>
        <v>202377428.5</v>
      </c>
      <c r="E88" s="87">
        <f t="shared" si="110"/>
        <v>680064411.5</v>
      </c>
      <c r="F88" s="87">
        <v>477686983</v>
      </c>
      <c r="G88" s="87">
        <v>202377428.5</v>
      </c>
      <c r="H88" s="87">
        <v>680064411.5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</row>
    <row r="89" spans="1:34" ht="21" customHeight="1" thickBot="1">
      <c r="A89" s="60" t="s">
        <v>86</v>
      </c>
      <c r="B89" s="59"/>
      <c r="C89" s="100">
        <f>C86+C87+C88</f>
        <v>485043256</v>
      </c>
      <c r="D89" s="100">
        <f t="shared" ref="D89:E89" si="111">D86+D87+D88</f>
        <v>221162841.5</v>
      </c>
      <c r="E89" s="100">
        <f t="shared" si="111"/>
        <v>706206097.5</v>
      </c>
      <c r="F89" s="88">
        <v>485043256</v>
      </c>
      <c r="G89" s="88">
        <v>221162841.5</v>
      </c>
      <c r="H89" s="100">
        <v>706206097.5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68"/>
      <c r="AE89" s="68"/>
      <c r="AF89" s="68"/>
      <c r="AG89" s="68"/>
      <c r="AH89" s="68"/>
    </row>
    <row r="90" spans="1:34" s="68" customFormat="1" ht="21" customHeight="1">
      <c r="A90" s="110" t="s">
        <v>107</v>
      </c>
      <c r="B90" s="62" t="s">
        <v>83</v>
      </c>
      <c r="C90" s="87">
        <f>F90+I90+L90+O90+R90+U90+X90+AA90</f>
        <v>54075540.409999996</v>
      </c>
      <c r="D90" s="87">
        <f>G90+J90+M90+P90+S90+V90+Y90+AB90</f>
        <v>14932506.390000001</v>
      </c>
      <c r="E90" s="87">
        <f>C90+D90</f>
        <v>69008046.799999997</v>
      </c>
      <c r="F90" s="87">
        <v>53574513.409999996</v>
      </c>
      <c r="G90" s="87">
        <v>14690886.390000001</v>
      </c>
      <c r="H90" s="87">
        <v>68265399.799999997</v>
      </c>
      <c r="I90" s="87">
        <v>501027</v>
      </c>
      <c r="J90" s="87">
        <v>0</v>
      </c>
      <c r="K90" s="87">
        <v>501027</v>
      </c>
      <c r="L90" s="87">
        <v>0</v>
      </c>
      <c r="M90" s="87">
        <v>241620</v>
      </c>
      <c r="N90" s="87">
        <v>241620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0</v>
      </c>
      <c r="U90" s="87">
        <v>0</v>
      </c>
      <c r="V90" s="87">
        <v>0</v>
      </c>
      <c r="W90" s="87">
        <v>0</v>
      </c>
      <c r="X90" s="87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0</v>
      </c>
    </row>
    <row r="91" spans="1:34" s="68" customFormat="1" ht="21" customHeight="1">
      <c r="A91" s="111"/>
      <c r="B91" s="61" t="s">
        <v>84</v>
      </c>
      <c r="C91" s="87">
        <f t="shared" ref="C91:D92" si="112">F91+I91+L91+O91+R91+U91+X91+AA91</f>
        <v>58908962.379999995</v>
      </c>
      <c r="D91" s="87">
        <f t="shared" si="112"/>
        <v>0</v>
      </c>
      <c r="E91" s="87">
        <f t="shared" ref="E91:E92" si="113">C91+D91</f>
        <v>58908962.379999995</v>
      </c>
      <c r="F91" s="87">
        <v>10978583.01</v>
      </c>
      <c r="G91" s="87">
        <v>0</v>
      </c>
      <c r="H91" s="87">
        <v>10978583.01</v>
      </c>
      <c r="I91" s="87">
        <v>0</v>
      </c>
      <c r="J91" s="87">
        <v>0</v>
      </c>
      <c r="K91" s="87">
        <v>0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47930379.369999997</v>
      </c>
      <c r="V91" s="87">
        <v>0</v>
      </c>
      <c r="W91" s="87">
        <v>47930379.369999997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</row>
    <row r="92" spans="1:34" s="68" customFormat="1" ht="21" customHeight="1">
      <c r="A92" s="112"/>
      <c r="B92" s="61" t="s">
        <v>85</v>
      </c>
      <c r="C92" s="87">
        <f t="shared" si="112"/>
        <v>23344869.239999998</v>
      </c>
      <c r="D92" s="87">
        <f t="shared" si="112"/>
        <v>31286308.620000001</v>
      </c>
      <c r="E92" s="87">
        <f t="shared" si="113"/>
        <v>54631177.859999999</v>
      </c>
      <c r="F92" s="87">
        <v>20030270.239999998</v>
      </c>
      <c r="G92" s="87">
        <v>31286308.620000001</v>
      </c>
      <c r="H92" s="87">
        <v>51316578.859999999</v>
      </c>
      <c r="I92" s="87">
        <v>0</v>
      </c>
      <c r="J92" s="87">
        <v>0</v>
      </c>
      <c r="K92" s="87">
        <v>0</v>
      </c>
      <c r="L92" s="87">
        <v>785509</v>
      </c>
      <c r="M92" s="87">
        <v>0</v>
      </c>
      <c r="N92" s="87">
        <v>785509</v>
      </c>
      <c r="O92" s="87">
        <v>0</v>
      </c>
      <c r="P92" s="87">
        <v>0</v>
      </c>
      <c r="Q92" s="87">
        <v>0</v>
      </c>
      <c r="R92" s="87">
        <v>2529090</v>
      </c>
      <c r="S92" s="87">
        <v>0</v>
      </c>
      <c r="T92" s="87">
        <v>2529090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</row>
    <row r="93" spans="1:34" ht="21" customHeight="1" thickBot="1">
      <c r="A93" s="60" t="s">
        <v>86</v>
      </c>
      <c r="B93" s="59"/>
      <c r="C93" s="100">
        <f>C90+C91+C92</f>
        <v>136329372.03</v>
      </c>
      <c r="D93" s="100">
        <f t="shared" ref="D93:E93" si="114">D90+D91+D92</f>
        <v>46218815.010000005</v>
      </c>
      <c r="E93" s="100">
        <f t="shared" si="114"/>
        <v>182548187.03999999</v>
      </c>
      <c r="F93" s="88">
        <v>84583366.659999996</v>
      </c>
      <c r="G93" s="88">
        <v>45977195.009999998</v>
      </c>
      <c r="H93" s="100">
        <v>130560561.7</v>
      </c>
      <c r="I93" s="88">
        <v>501027</v>
      </c>
      <c r="J93" s="88">
        <v>0</v>
      </c>
      <c r="K93" s="88">
        <v>501027</v>
      </c>
      <c r="L93" s="88">
        <v>785509</v>
      </c>
      <c r="M93" s="88">
        <v>241620</v>
      </c>
      <c r="N93" s="88">
        <v>1027129</v>
      </c>
      <c r="O93" s="88">
        <v>0</v>
      </c>
      <c r="P93" s="88">
        <v>0</v>
      </c>
      <c r="Q93" s="88">
        <v>0</v>
      </c>
      <c r="R93" s="88">
        <v>2529090</v>
      </c>
      <c r="S93" s="88">
        <v>0</v>
      </c>
      <c r="T93" s="88">
        <v>2529090</v>
      </c>
      <c r="U93" s="88">
        <v>47930379.369999997</v>
      </c>
      <c r="V93" s="88">
        <v>0</v>
      </c>
      <c r="W93" s="88">
        <v>47930379.369999997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  <c r="AC93" s="88">
        <v>0</v>
      </c>
      <c r="AD93" s="68"/>
      <c r="AE93" s="68"/>
      <c r="AF93" s="68"/>
      <c r="AG93" s="68"/>
      <c r="AH93" s="68"/>
    </row>
    <row r="94" spans="1:34" s="68" customFormat="1" ht="21" customHeight="1">
      <c r="A94" s="110" t="s">
        <v>141</v>
      </c>
      <c r="B94" s="62" t="s">
        <v>83</v>
      </c>
      <c r="C94" s="87">
        <f>F94+I94+L94+O94+R94+U94+X94+AA94</f>
        <v>0</v>
      </c>
      <c r="D94" s="87">
        <f>G94+J94+M94+P94+S94+V94+Y94+AB94</f>
        <v>0</v>
      </c>
      <c r="E94" s="87">
        <f>C94+D94</f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</row>
    <row r="95" spans="1:34" s="68" customFormat="1" ht="21" customHeight="1">
      <c r="A95" s="111"/>
      <c r="B95" s="61" t="s">
        <v>84</v>
      </c>
      <c r="C95" s="87">
        <f t="shared" ref="C95:D96" si="115">F95+I95+L95+O95+R95+U95+X95+AA95</f>
        <v>0</v>
      </c>
      <c r="D95" s="87">
        <f t="shared" si="115"/>
        <v>0</v>
      </c>
      <c r="E95" s="87">
        <f t="shared" ref="E95:E96" si="116">C95+D95</f>
        <v>0</v>
      </c>
      <c r="F95" s="87">
        <v>0</v>
      </c>
      <c r="G95" s="87">
        <v>0</v>
      </c>
      <c r="H95" s="87">
        <v>0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</row>
    <row r="96" spans="1:34" s="68" customFormat="1" ht="21" customHeight="1">
      <c r="A96" s="112"/>
      <c r="B96" s="61" t="s">
        <v>85</v>
      </c>
      <c r="C96" s="87">
        <f t="shared" si="115"/>
        <v>6363658.9199999999</v>
      </c>
      <c r="D96" s="87">
        <f t="shared" si="115"/>
        <v>31085374.100000001</v>
      </c>
      <c r="E96" s="87">
        <f t="shared" si="116"/>
        <v>37449033.020000003</v>
      </c>
      <c r="F96" s="87">
        <v>6363658.9199999999</v>
      </c>
      <c r="G96" s="87">
        <v>31085374.100000001</v>
      </c>
      <c r="H96" s="87">
        <v>37449033.020000003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</row>
    <row r="97" spans="1:34" ht="21" customHeight="1" thickBot="1">
      <c r="A97" s="60" t="s">
        <v>86</v>
      </c>
      <c r="B97" s="59"/>
      <c r="C97" s="100">
        <f>C94+C95+C96</f>
        <v>6363658.9199999999</v>
      </c>
      <c r="D97" s="100">
        <f t="shared" ref="D97:E97" si="117">D94+D95+D96</f>
        <v>31085374.100000001</v>
      </c>
      <c r="E97" s="100">
        <f t="shared" si="117"/>
        <v>37449033.020000003</v>
      </c>
      <c r="F97" s="88">
        <v>6363658.9199999999</v>
      </c>
      <c r="G97" s="88">
        <v>31085374.100000001</v>
      </c>
      <c r="H97" s="100">
        <v>37449033.020000003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68"/>
      <c r="AE97" s="68"/>
      <c r="AF97" s="68"/>
      <c r="AG97" s="68"/>
      <c r="AH97" s="68"/>
    </row>
    <row r="98" spans="1:34" s="68" customFormat="1" ht="21" customHeight="1">
      <c r="A98" s="110" t="s">
        <v>109</v>
      </c>
      <c r="B98" s="62" t="s">
        <v>83</v>
      </c>
      <c r="C98" s="87">
        <f>F98+I98+L98+O98+R98+U98+X98+AA98</f>
        <v>0</v>
      </c>
      <c r="D98" s="87">
        <f>G98+J98+M98+P98+S98+V98+Y98+AB98</f>
        <v>482191</v>
      </c>
      <c r="E98" s="87">
        <f>C98+D98</f>
        <v>482191</v>
      </c>
      <c r="F98" s="87">
        <v>0</v>
      </c>
      <c r="G98" s="87">
        <v>482191</v>
      </c>
      <c r="H98" s="87">
        <v>482191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</row>
    <row r="99" spans="1:34" s="68" customFormat="1" ht="21" customHeight="1">
      <c r="A99" s="111"/>
      <c r="B99" s="61" t="s">
        <v>84</v>
      </c>
      <c r="C99" s="87">
        <f t="shared" ref="C99:D100" si="118">F99+I99+L99+O99+R99+U99+X99+AA99</f>
        <v>1779589</v>
      </c>
      <c r="D99" s="87">
        <f t="shared" si="118"/>
        <v>10652967</v>
      </c>
      <c r="E99" s="87">
        <f t="shared" ref="E99:E100" si="119">C99+D99</f>
        <v>12432556</v>
      </c>
      <c r="F99" s="87">
        <v>0</v>
      </c>
      <c r="G99" s="87">
        <v>10652967</v>
      </c>
      <c r="H99" s="87">
        <v>10652967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1779589</v>
      </c>
      <c r="P99" s="87">
        <v>0</v>
      </c>
      <c r="Q99" s="87">
        <v>1779589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</row>
    <row r="100" spans="1:34" s="68" customFormat="1" ht="21" customHeight="1">
      <c r="A100" s="112"/>
      <c r="B100" s="61" t="s">
        <v>85</v>
      </c>
      <c r="C100" s="87">
        <f t="shared" si="118"/>
        <v>28798035</v>
      </c>
      <c r="D100" s="87">
        <f t="shared" si="118"/>
        <v>66683419</v>
      </c>
      <c r="E100" s="87">
        <f t="shared" si="119"/>
        <v>95481454</v>
      </c>
      <c r="F100" s="87">
        <v>21498100</v>
      </c>
      <c r="G100" s="87">
        <v>51401407</v>
      </c>
      <c r="H100" s="87">
        <v>72899507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7299935</v>
      </c>
      <c r="P100" s="87">
        <v>15282012</v>
      </c>
      <c r="Q100" s="87">
        <v>22581947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</row>
    <row r="101" spans="1:34" ht="21" customHeight="1" thickBot="1">
      <c r="A101" s="60" t="s">
        <v>86</v>
      </c>
      <c r="B101" s="59"/>
      <c r="C101" s="100">
        <f>C98+C99+C100</f>
        <v>30577624</v>
      </c>
      <c r="D101" s="100">
        <f t="shared" ref="D101:E101" si="120">D98+D99+D100</f>
        <v>77818577</v>
      </c>
      <c r="E101" s="100">
        <f t="shared" si="120"/>
        <v>108396201</v>
      </c>
      <c r="F101" s="88">
        <v>21498100</v>
      </c>
      <c r="G101" s="88">
        <v>62536565</v>
      </c>
      <c r="H101" s="100">
        <v>84034665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9079524</v>
      </c>
      <c r="P101" s="88">
        <v>15282012</v>
      </c>
      <c r="Q101" s="88">
        <v>24361536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68"/>
      <c r="AE101" s="68"/>
      <c r="AF101" s="68"/>
      <c r="AG101" s="68"/>
      <c r="AH101" s="68"/>
    </row>
    <row r="102" spans="1:34" s="68" customFormat="1" ht="21" customHeight="1">
      <c r="A102" s="110" t="s">
        <v>110</v>
      </c>
      <c r="B102" s="62" t="s">
        <v>83</v>
      </c>
      <c r="C102" s="87">
        <f>F102+I102+L102+O102+R102+U102+X102+AA102</f>
        <v>0</v>
      </c>
      <c r="D102" s="87">
        <f>G102+J102+M102+P102+S102+V102+Y102+AB102</f>
        <v>0</v>
      </c>
      <c r="E102" s="87">
        <f>C102+D102</f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</row>
    <row r="103" spans="1:34" s="68" customFormat="1" ht="21" customHeight="1">
      <c r="A103" s="111"/>
      <c r="B103" s="61" t="s">
        <v>84</v>
      </c>
      <c r="C103" s="87">
        <f t="shared" ref="C103:D104" si="121">F103+I103+L103+O103+R103+U103+X103+AA103</f>
        <v>0</v>
      </c>
      <c r="D103" s="87">
        <f t="shared" si="121"/>
        <v>151955</v>
      </c>
      <c r="E103" s="87">
        <f t="shared" ref="E103:E104" si="122">C103+D103</f>
        <v>151955</v>
      </c>
      <c r="F103" s="87">
        <v>0</v>
      </c>
      <c r="G103" s="87">
        <v>151955</v>
      </c>
      <c r="H103" s="87">
        <v>151955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v>0</v>
      </c>
      <c r="W103" s="87">
        <v>0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</row>
    <row r="104" spans="1:34" s="68" customFormat="1" ht="21" customHeight="1">
      <c r="A104" s="112"/>
      <c r="B104" s="61" t="s">
        <v>85</v>
      </c>
      <c r="C104" s="87">
        <f t="shared" si="121"/>
        <v>14265993.279999999</v>
      </c>
      <c r="D104" s="87">
        <f t="shared" si="121"/>
        <v>21784895.829999998</v>
      </c>
      <c r="E104" s="87">
        <f t="shared" si="122"/>
        <v>36050889.109999999</v>
      </c>
      <c r="F104" s="87">
        <v>14265993.279999999</v>
      </c>
      <c r="G104" s="87">
        <v>21784895.829999998</v>
      </c>
      <c r="H104" s="87">
        <v>36050889.109999999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</row>
    <row r="105" spans="1:34" ht="21" customHeight="1" thickBot="1">
      <c r="A105" s="60" t="s">
        <v>86</v>
      </c>
      <c r="B105" s="59"/>
      <c r="C105" s="100">
        <f>C102+C103+C104</f>
        <v>14265993.279999999</v>
      </c>
      <c r="D105" s="100">
        <f t="shared" ref="D105:E105" si="123">D102+D103+D104</f>
        <v>21936850.829999998</v>
      </c>
      <c r="E105" s="100">
        <f t="shared" si="123"/>
        <v>36202844.109999999</v>
      </c>
      <c r="F105" s="88">
        <v>14265993.279999999</v>
      </c>
      <c r="G105" s="88">
        <v>21936850.829999998</v>
      </c>
      <c r="H105" s="100">
        <v>36202844.109999999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68"/>
      <c r="AE105" s="68"/>
      <c r="AF105" s="68"/>
      <c r="AG105" s="68"/>
      <c r="AH105" s="68"/>
    </row>
    <row r="106" spans="1:34" s="68" customFormat="1" ht="21" customHeight="1">
      <c r="A106" s="110" t="s">
        <v>111</v>
      </c>
      <c r="B106" s="62" t="s">
        <v>83</v>
      </c>
      <c r="C106" s="87">
        <f>F106+I106+L106+O106+R106+U106+X106+AA106</f>
        <v>0</v>
      </c>
      <c r="D106" s="87">
        <f>G106+J106+M106+P106+S106+V106+Y106+AB106</f>
        <v>0</v>
      </c>
      <c r="E106" s="87">
        <f>C106+D106</f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</row>
    <row r="107" spans="1:34" s="68" customFormat="1" ht="21" customHeight="1">
      <c r="A107" s="111"/>
      <c r="B107" s="61" t="s">
        <v>84</v>
      </c>
      <c r="C107" s="87">
        <f t="shared" ref="C107:D108" si="124">F107+I107+L107+O107+R107+U107+X107+AA107</f>
        <v>0</v>
      </c>
      <c r="D107" s="87">
        <f t="shared" si="124"/>
        <v>0</v>
      </c>
      <c r="E107" s="87">
        <f t="shared" ref="E107:E108" si="125">C107+D107</f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</row>
    <row r="108" spans="1:34" s="68" customFormat="1" ht="21" customHeight="1">
      <c r="A108" s="112"/>
      <c r="B108" s="61" t="s">
        <v>85</v>
      </c>
      <c r="C108" s="87">
        <f t="shared" si="124"/>
        <v>101399342</v>
      </c>
      <c r="D108" s="87">
        <f t="shared" si="124"/>
        <v>145524210</v>
      </c>
      <c r="E108" s="87">
        <f t="shared" si="125"/>
        <v>246923552</v>
      </c>
      <c r="F108" s="87">
        <v>101399342</v>
      </c>
      <c r="G108" s="87">
        <v>145524210</v>
      </c>
      <c r="H108" s="87">
        <v>246923552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0</v>
      </c>
      <c r="V108" s="87">
        <v>0</v>
      </c>
      <c r="W108" s="87">
        <v>0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</row>
    <row r="109" spans="1:34" ht="21" customHeight="1" thickBot="1">
      <c r="A109" s="60" t="s">
        <v>86</v>
      </c>
      <c r="B109" s="59"/>
      <c r="C109" s="100">
        <f>C106+C107+C108</f>
        <v>101399342</v>
      </c>
      <c r="D109" s="100">
        <f t="shared" ref="D109:E109" si="126">D106+D107+D108</f>
        <v>145524210</v>
      </c>
      <c r="E109" s="100">
        <f t="shared" si="126"/>
        <v>246923552</v>
      </c>
      <c r="F109" s="88">
        <v>101399342</v>
      </c>
      <c r="G109" s="88">
        <v>145524210</v>
      </c>
      <c r="H109" s="100">
        <v>246923552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68"/>
      <c r="AE109" s="68"/>
      <c r="AF109" s="68"/>
      <c r="AG109" s="68"/>
      <c r="AH109" s="68"/>
    </row>
    <row r="110" spans="1:34" s="68" customFormat="1" ht="21" customHeight="1">
      <c r="A110" s="110" t="s">
        <v>112</v>
      </c>
      <c r="B110" s="62" t="s">
        <v>83</v>
      </c>
      <c r="C110" s="87">
        <f>F110+I110+L110+O110+R110+U110+X110+AA110</f>
        <v>0</v>
      </c>
      <c r="D110" s="87">
        <f>G110+J110+M110+P110+S110+V110+Y110+AB110</f>
        <v>0</v>
      </c>
      <c r="E110" s="87">
        <f>C110+D110</f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</row>
    <row r="111" spans="1:34" s="68" customFormat="1" ht="21" customHeight="1">
      <c r="A111" s="111"/>
      <c r="B111" s="61" t="s">
        <v>84</v>
      </c>
      <c r="C111" s="87">
        <f t="shared" ref="C111:D112" si="127">F111+I111+L111+O111+R111+U111+X111+AA111</f>
        <v>0</v>
      </c>
      <c r="D111" s="87">
        <f t="shared" si="127"/>
        <v>0</v>
      </c>
      <c r="E111" s="87">
        <f t="shared" ref="E111:E112" si="128">C111+D111</f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</row>
    <row r="112" spans="1:34" s="68" customFormat="1" ht="21" customHeight="1">
      <c r="A112" s="112"/>
      <c r="B112" s="61" t="s">
        <v>85</v>
      </c>
      <c r="C112" s="87">
        <f t="shared" si="127"/>
        <v>0</v>
      </c>
      <c r="D112" s="87">
        <f t="shared" si="127"/>
        <v>6107588</v>
      </c>
      <c r="E112" s="87">
        <f t="shared" si="128"/>
        <v>6107588</v>
      </c>
      <c r="F112" s="87">
        <v>0</v>
      </c>
      <c r="G112" s="87">
        <v>6107588</v>
      </c>
      <c r="H112" s="87">
        <v>6107588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</row>
    <row r="113" spans="1:34" ht="21" customHeight="1" thickBot="1">
      <c r="A113" s="60" t="s">
        <v>86</v>
      </c>
      <c r="B113" s="59"/>
      <c r="C113" s="100">
        <f>C110+C111+C112</f>
        <v>0</v>
      </c>
      <c r="D113" s="100">
        <f t="shared" ref="D113:E113" si="129">D110+D111+D112</f>
        <v>6107588</v>
      </c>
      <c r="E113" s="100">
        <f t="shared" si="129"/>
        <v>6107588</v>
      </c>
      <c r="F113" s="88">
        <v>0</v>
      </c>
      <c r="G113" s="88">
        <v>6107588</v>
      </c>
      <c r="H113" s="100">
        <v>6107588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68"/>
      <c r="AE113" s="68"/>
      <c r="AF113" s="68"/>
      <c r="AG113" s="68"/>
      <c r="AH113" s="68"/>
    </row>
    <row r="114" spans="1:34" s="68" customFormat="1" ht="21" customHeight="1">
      <c r="A114" s="110" t="s">
        <v>52</v>
      </c>
      <c r="B114" s="62" t="s">
        <v>83</v>
      </c>
      <c r="C114" s="87">
        <f>F114+I114+L114+O114+R114+U114+X114+AA114</f>
        <v>0</v>
      </c>
      <c r="D114" s="87">
        <f>G114+J114+M114+P114+S114+V114+Y114+AB114</f>
        <v>0</v>
      </c>
      <c r="E114" s="87">
        <f>C114+D114</f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</row>
    <row r="115" spans="1:34" s="68" customFormat="1" ht="21" customHeight="1">
      <c r="A115" s="111"/>
      <c r="B115" s="61" t="s">
        <v>84</v>
      </c>
      <c r="C115" s="87">
        <f t="shared" ref="C115:D116" si="130">F115+I115+L115+O115+R115+U115+X115+AA115</f>
        <v>0</v>
      </c>
      <c r="D115" s="87">
        <f t="shared" si="130"/>
        <v>0</v>
      </c>
      <c r="E115" s="87">
        <f t="shared" ref="E115:E116" si="131">C115+D115</f>
        <v>0</v>
      </c>
      <c r="F115" s="87">
        <v>0</v>
      </c>
      <c r="G115" s="87">
        <v>0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</row>
    <row r="116" spans="1:34" s="68" customFormat="1" ht="21" customHeight="1">
      <c r="A116" s="112"/>
      <c r="B116" s="61" t="s">
        <v>85</v>
      </c>
      <c r="C116" s="87">
        <f t="shared" si="130"/>
        <v>0</v>
      </c>
      <c r="D116" s="87">
        <f t="shared" si="130"/>
        <v>0</v>
      </c>
      <c r="E116" s="87">
        <f t="shared" si="131"/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</row>
    <row r="117" spans="1:34" ht="21" customHeight="1" thickBot="1">
      <c r="A117" s="60" t="s">
        <v>86</v>
      </c>
      <c r="B117" s="59"/>
      <c r="C117" s="100">
        <f>C114+C115+C116</f>
        <v>0</v>
      </c>
      <c r="D117" s="100">
        <f t="shared" ref="D117:E117" si="132">D114+D115+D116</f>
        <v>0</v>
      </c>
      <c r="E117" s="100">
        <f t="shared" si="132"/>
        <v>0</v>
      </c>
      <c r="F117" s="88">
        <v>0</v>
      </c>
      <c r="G117" s="88">
        <v>0</v>
      </c>
      <c r="H117" s="100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68"/>
      <c r="AE117" s="68"/>
      <c r="AF117" s="68"/>
      <c r="AG117" s="68"/>
      <c r="AH117" s="68"/>
    </row>
    <row r="118" spans="1:34" s="68" customFormat="1" ht="21" customHeight="1">
      <c r="A118" s="110" t="s">
        <v>53</v>
      </c>
      <c r="B118" s="62" t="s">
        <v>83</v>
      </c>
      <c r="C118" s="87">
        <f>F118+I118+L118+O118+R118+U118+X118+AA118</f>
        <v>834739</v>
      </c>
      <c r="D118" s="87">
        <f>G118+J118+M118+P118+S118+V118+Y118+AB118</f>
        <v>1908197</v>
      </c>
      <c r="E118" s="87">
        <f>C118+D118</f>
        <v>2742936</v>
      </c>
      <c r="F118" s="87">
        <v>834739</v>
      </c>
      <c r="G118" s="87">
        <v>1908197</v>
      </c>
      <c r="H118" s="87">
        <v>2742936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</row>
    <row r="119" spans="1:34" s="68" customFormat="1" ht="21" customHeight="1">
      <c r="A119" s="111"/>
      <c r="B119" s="61" t="s">
        <v>84</v>
      </c>
      <c r="C119" s="87">
        <f t="shared" ref="C119:D120" si="133">F119+I119+L119+O119+R119+U119+X119+AA119</f>
        <v>1590750</v>
      </c>
      <c r="D119" s="87">
        <f t="shared" si="133"/>
        <v>0</v>
      </c>
      <c r="E119" s="87">
        <f t="shared" ref="E119:E120" si="134">C119+D119</f>
        <v>1590750</v>
      </c>
      <c r="F119" s="87">
        <v>0</v>
      </c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1590750</v>
      </c>
      <c r="V119" s="87">
        <v>0</v>
      </c>
      <c r="W119" s="87">
        <v>1590750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</row>
    <row r="120" spans="1:34" s="68" customFormat="1" ht="21" customHeight="1">
      <c r="A120" s="112"/>
      <c r="B120" s="61" t="s">
        <v>85</v>
      </c>
      <c r="C120" s="87">
        <f t="shared" si="133"/>
        <v>204846066.75</v>
      </c>
      <c r="D120" s="87">
        <f t="shared" si="133"/>
        <v>41165142.539999999</v>
      </c>
      <c r="E120" s="87">
        <f t="shared" si="134"/>
        <v>246011209.28999999</v>
      </c>
      <c r="F120" s="87">
        <v>92253638</v>
      </c>
      <c r="G120" s="87">
        <v>19975905.140000001</v>
      </c>
      <c r="H120" s="87">
        <v>112229543.09999999</v>
      </c>
      <c r="I120" s="87">
        <v>104772573</v>
      </c>
      <c r="J120" s="87">
        <v>8649859</v>
      </c>
      <c r="K120" s="87">
        <v>113422432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7819855.75</v>
      </c>
      <c r="V120" s="87">
        <v>12539378.4</v>
      </c>
      <c r="W120" s="87">
        <v>20359234.149999999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</row>
    <row r="121" spans="1:34" ht="21" customHeight="1" thickBot="1">
      <c r="A121" s="60" t="s">
        <v>86</v>
      </c>
      <c r="B121" s="59"/>
      <c r="C121" s="100">
        <f>C118+C119+C120</f>
        <v>207271555.75</v>
      </c>
      <c r="D121" s="100">
        <f t="shared" ref="D121:E121" si="135">D118+D119+D120</f>
        <v>43073339.539999999</v>
      </c>
      <c r="E121" s="100">
        <f t="shared" si="135"/>
        <v>250344895.28999999</v>
      </c>
      <c r="F121" s="88">
        <v>93088377</v>
      </c>
      <c r="G121" s="88">
        <v>21884102.140000001</v>
      </c>
      <c r="H121" s="100">
        <v>114972479.09999999</v>
      </c>
      <c r="I121" s="88">
        <v>104772573</v>
      </c>
      <c r="J121" s="88">
        <v>8649859</v>
      </c>
      <c r="K121" s="88">
        <v>113422432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9410605.75</v>
      </c>
      <c r="V121" s="88">
        <v>12539378.4</v>
      </c>
      <c r="W121" s="88">
        <v>21949984.149999999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68"/>
      <c r="AE121" s="68"/>
      <c r="AF121" s="68"/>
      <c r="AG121" s="68"/>
      <c r="AH121" s="68"/>
    </row>
    <row r="122" spans="1:34" s="68" customFormat="1" ht="21" customHeight="1">
      <c r="A122" s="110" t="s">
        <v>54</v>
      </c>
      <c r="B122" s="62" t="s">
        <v>83</v>
      </c>
      <c r="C122" s="87">
        <f>F122+I122+L122+O122+R122+U122+X122+AA122</f>
        <v>0</v>
      </c>
      <c r="D122" s="87">
        <f>G122+J122+M122+P122+S122+V122+Y122+AB122</f>
        <v>0</v>
      </c>
      <c r="E122" s="87">
        <f>C122+D122</f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</row>
    <row r="123" spans="1:34" s="68" customFormat="1" ht="21" customHeight="1">
      <c r="A123" s="111" t="s">
        <v>54</v>
      </c>
      <c r="B123" s="61" t="s">
        <v>84</v>
      </c>
      <c r="C123" s="87">
        <f t="shared" ref="C123:D124" si="136">F123+I123+L123+O123+R123+U123+X123+AA123</f>
        <v>0</v>
      </c>
      <c r="D123" s="87">
        <f t="shared" si="136"/>
        <v>0</v>
      </c>
      <c r="E123" s="87">
        <f t="shared" ref="E123:E124" si="137">C123+D123</f>
        <v>0</v>
      </c>
      <c r="F123" s="87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</row>
    <row r="124" spans="1:34" s="68" customFormat="1" ht="21" customHeight="1">
      <c r="A124" s="112"/>
      <c r="B124" s="61" t="s">
        <v>85</v>
      </c>
      <c r="C124" s="87">
        <f t="shared" si="136"/>
        <v>0</v>
      </c>
      <c r="D124" s="87">
        <f t="shared" si="136"/>
        <v>0</v>
      </c>
      <c r="E124" s="87">
        <f t="shared" si="137"/>
        <v>0</v>
      </c>
      <c r="F124" s="87">
        <v>0</v>
      </c>
      <c r="G124" s="87">
        <v>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</row>
    <row r="125" spans="1:34" ht="21" customHeight="1" thickBot="1">
      <c r="A125" s="60" t="s">
        <v>86</v>
      </c>
      <c r="B125" s="59"/>
      <c r="C125" s="100">
        <f>C122+C123+C124</f>
        <v>0</v>
      </c>
      <c r="D125" s="100">
        <f t="shared" ref="D125:E125" si="138">D122+D123+D124</f>
        <v>0</v>
      </c>
      <c r="E125" s="100">
        <f t="shared" si="138"/>
        <v>0</v>
      </c>
      <c r="F125" s="88">
        <v>0</v>
      </c>
      <c r="G125" s="88">
        <v>0</v>
      </c>
      <c r="H125" s="100">
        <v>0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68"/>
      <c r="AE125" s="68"/>
      <c r="AF125" s="68"/>
      <c r="AG125" s="68"/>
      <c r="AH125" s="68"/>
    </row>
    <row r="126" spans="1:34" s="68" customFormat="1" ht="21" customHeight="1">
      <c r="A126" s="110" t="s">
        <v>55</v>
      </c>
      <c r="B126" s="62" t="s">
        <v>83</v>
      </c>
      <c r="C126" s="87">
        <f>F126+I126+L126+O126+R126+U126+X126+AA126</f>
        <v>0</v>
      </c>
      <c r="D126" s="87">
        <f>G126+J126+M126+P126+S126+V126+Y126+AB126</f>
        <v>0</v>
      </c>
      <c r="E126" s="87">
        <f>C126+D126</f>
        <v>0</v>
      </c>
      <c r="F126" s="87">
        <v>0</v>
      </c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v>0</v>
      </c>
      <c r="W126" s="87">
        <v>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</row>
    <row r="127" spans="1:34" s="68" customFormat="1" ht="21" customHeight="1">
      <c r="A127" s="111"/>
      <c r="B127" s="61" t="s">
        <v>84</v>
      </c>
      <c r="C127" s="87">
        <f t="shared" ref="C127:D128" si="139">F127+I127+L127+O127+R127+U127+X127+AA127</f>
        <v>0</v>
      </c>
      <c r="D127" s="87">
        <f t="shared" si="139"/>
        <v>0</v>
      </c>
      <c r="E127" s="87">
        <f t="shared" ref="E127:E128" si="140">C127+D127</f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v>0</v>
      </c>
      <c r="W127" s="87">
        <v>0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</row>
    <row r="128" spans="1:34" s="68" customFormat="1" ht="21" customHeight="1">
      <c r="A128" s="112"/>
      <c r="B128" s="61" t="s">
        <v>85</v>
      </c>
      <c r="C128" s="87">
        <f t="shared" si="139"/>
        <v>0</v>
      </c>
      <c r="D128" s="87">
        <f t="shared" si="139"/>
        <v>0</v>
      </c>
      <c r="E128" s="87">
        <f t="shared" si="140"/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</row>
    <row r="129" spans="1:34" ht="17.5" thickBot="1">
      <c r="A129" s="60" t="s">
        <v>86</v>
      </c>
      <c r="B129" s="59"/>
      <c r="C129" s="100">
        <f>C126+C127+C128</f>
        <v>0</v>
      </c>
      <c r="D129" s="100">
        <f t="shared" ref="D129:E129" si="141">D126+D127+D128</f>
        <v>0</v>
      </c>
      <c r="E129" s="100">
        <f t="shared" si="141"/>
        <v>0</v>
      </c>
      <c r="F129" s="88">
        <v>0</v>
      </c>
      <c r="G129" s="88">
        <v>0</v>
      </c>
      <c r="H129" s="100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68"/>
      <c r="AE129" s="68"/>
      <c r="AF129" s="68"/>
      <c r="AG129" s="68"/>
      <c r="AH129" s="68"/>
    </row>
    <row r="130" spans="1:34" s="68" customFormat="1">
      <c r="A130" s="110" t="s">
        <v>56</v>
      </c>
      <c r="B130" s="62" t="s">
        <v>83</v>
      </c>
      <c r="C130" s="87">
        <f>F130+I130+L130+O130+R130+U130+X130+AA130</f>
        <v>0</v>
      </c>
      <c r="D130" s="87">
        <f>G130+J130+M130+P130+S130+V130+Y130+AB130</f>
        <v>0</v>
      </c>
      <c r="E130" s="87">
        <f>C130+D130</f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</row>
    <row r="131" spans="1:34" s="68" customFormat="1">
      <c r="A131" s="111"/>
      <c r="B131" s="61" t="s">
        <v>84</v>
      </c>
      <c r="C131" s="87">
        <f t="shared" ref="C131:D132" si="142">F131+I131+L131+O131+R131+U131+X131+AA131</f>
        <v>14235000</v>
      </c>
      <c r="D131" s="87">
        <f t="shared" si="142"/>
        <v>0</v>
      </c>
      <c r="E131" s="87">
        <f t="shared" ref="E131:E132" si="143">C131+D131</f>
        <v>14235000</v>
      </c>
      <c r="F131" s="87">
        <v>0</v>
      </c>
      <c r="G131" s="87">
        <v>0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14235000</v>
      </c>
      <c r="V131" s="87">
        <v>0</v>
      </c>
      <c r="W131" s="87">
        <v>14235000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</row>
    <row r="132" spans="1:34" s="68" customFormat="1">
      <c r="A132" s="112"/>
      <c r="B132" s="61" t="s">
        <v>85</v>
      </c>
      <c r="C132" s="87">
        <f t="shared" si="142"/>
        <v>6969992.1210000003</v>
      </c>
      <c r="D132" s="87">
        <f t="shared" si="142"/>
        <v>4859416.2910000002</v>
      </c>
      <c r="E132" s="87">
        <f t="shared" si="143"/>
        <v>11829408.412</v>
      </c>
      <c r="F132" s="87">
        <v>6969992.1210000003</v>
      </c>
      <c r="G132" s="87">
        <v>4859416.2910000002</v>
      </c>
      <c r="H132" s="87">
        <v>11829408.41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</row>
    <row r="133" spans="1:34" ht="17.5" thickBot="1">
      <c r="A133" s="60" t="s">
        <v>86</v>
      </c>
      <c r="B133" s="59"/>
      <c r="C133" s="100">
        <f>C130+C131+C132</f>
        <v>21204992.120999999</v>
      </c>
      <c r="D133" s="100">
        <f t="shared" ref="D133:E133" si="144">D130+D131+D132</f>
        <v>4859416.2910000002</v>
      </c>
      <c r="E133" s="100">
        <f t="shared" si="144"/>
        <v>26064408.412</v>
      </c>
      <c r="F133" s="88">
        <v>6969992.1210000003</v>
      </c>
      <c r="G133" s="88">
        <v>4859416.2910000002</v>
      </c>
      <c r="H133" s="100">
        <v>11829408.41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14235000</v>
      </c>
      <c r="V133" s="88">
        <v>0</v>
      </c>
      <c r="W133" s="88">
        <v>14235000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68"/>
      <c r="AE133" s="68"/>
      <c r="AF133" s="68"/>
      <c r="AG133" s="68"/>
      <c r="AH133" s="68"/>
    </row>
    <row r="134" spans="1:34" s="68" customFormat="1">
      <c r="A134" s="110" t="s">
        <v>57</v>
      </c>
      <c r="B134" s="62" t="s">
        <v>83</v>
      </c>
      <c r="C134" s="87">
        <f>F134+I134+L134+O134+R134+U134+X134+AA134</f>
        <v>0</v>
      </c>
      <c r="D134" s="87">
        <f>G134+J134+M134+P134+S134+V134+Y134+AB134</f>
        <v>0</v>
      </c>
      <c r="E134" s="87">
        <f>C134+D134</f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</row>
    <row r="135" spans="1:34" s="68" customFormat="1">
      <c r="A135" s="111"/>
      <c r="B135" s="61" t="s">
        <v>84</v>
      </c>
      <c r="C135" s="87">
        <f t="shared" ref="C135:D136" si="145">F135+I135+L135+O135+R135+U135+X135+AA135</f>
        <v>0</v>
      </c>
      <c r="D135" s="87">
        <f t="shared" si="145"/>
        <v>0</v>
      </c>
      <c r="E135" s="87">
        <f t="shared" ref="E135:E136" si="146">C135+D135</f>
        <v>0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</row>
    <row r="136" spans="1:34" s="68" customFormat="1">
      <c r="A136" s="112"/>
      <c r="B136" s="61" t="s">
        <v>85</v>
      </c>
      <c r="C136" s="87">
        <f t="shared" si="145"/>
        <v>0</v>
      </c>
      <c r="D136" s="87">
        <f t="shared" si="145"/>
        <v>0</v>
      </c>
      <c r="E136" s="87">
        <f t="shared" si="146"/>
        <v>0</v>
      </c>
      <c r="F136" s="87">
        <v>0</v>
      </c>
      <c r="G136" s="87">
        <v>0</v>
      </c>
      <c r="H136" s="87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</row>
    <row r="137" spans="1:34" ht="17.5" thickBot="1">
      <c r="A137" s="60" t="s">
        <v>86</v>
      </c>
      <c r="B137" s="59"/>
      <c r="C137" s="100">
        <f>C134+C135+C136</f>
        <v>0</v>
      </c>
      <c r="D137" s="100">
        <f t="shared" ref="D137:E137" si="147">D134+D135+D136</f>
        <v>0</v>
      </c>
      <c r="E137" s="100">
        <f t="shared" si="147"/>
        <v>0</v>
      </c>
      <c r="F137" s="88">
        <v>0</v>
      </c>
      <c r="G137" s="88">
        <v>0</v>
      </c>
      <c r="H137" s="100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68"/>
      <c r="AE137" s="68"/>
      <c r="AF137" s="68"/>
      <c r="AG137" s="68"/>
      <c r="AH137" s="68"/>
    </row>
    <row r="138" spans="1:34" s="68" customFormat="1">
      <c r="A138" s="110" t="s">
        <v>58</v>
      </c>
      <c r="B138" s="62" t="s">
        <v>83</v>
      </c>
      <c r="C138" s="87">
        <f>F138+I138+L138+O138+R138+U138+X138+AA138</f>
        <v>5712557</v>
      </c>
      <c r="D138" s="87">
        <f>G138+J138+M138+P138+S138+V138+Y138+AB138</f>
        <v>0</v>
      </c>
      <c r="E138" s="87">
        <f>C138+D138</f>
        <v>5712557</v>
      </c>
      <c r="F138" s="87">
        <v>5712557</v>
      </c>
      <c r="G138" s="87">
        <v>0</v>
      </c>
      <c r="H138" s="87">
        <v>5712557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</row>
    <row r="139" spans="1:34" s="68" customFormat="1">
      <c r="A139" s="111"/>
      <c r="B139" s="61" t="s">
        <v>84</v>
      </c>
      <c r="C139" s="87">
        <f t="shared" ref="C139:D140" si="148">F139+I139+L139+O139+R139+U139+X139+AA139</f>
        <v>0</v>
      </c>
      <c r="D139" s="87">
        <f t="shared" si="148"/>
        <v>20096650</v>
      </c>
      <c r="E139" s="87">
        <f t="shared" ref="E139:E140" si="149">C139+D139</f>
        <v>20096650</v>
      </c>
      <c r="F139" s="87">
        <v>0</v>
      </c>
      <c r="G139" s="87">
        <v>0</v>
      </c>
      <c r="H139" s="87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0</v>
      </c>
      <c r="V139" s="87">
        <v>20096650</v>
      </c>
      <c r="W139" s="87">
        <v>20096650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</row>
    <row r="140" spans="1:34" s="68" customFormat="1">
      <c r="A140" s="112"/>
      <c r="B140" s="61" t="s">
        <v>85</v>
      </c>
      <c r="C140" s="87">
        <f t="shared" si="148"/>
        <v>15283814</v>
      </c>
      <c r="D140" s="87">
        <f t="shared" si="148"/>
        <v>122603981</v>
      </c>
      <c r="E140" s="87">
        <f t="shared" si="149"/>
        <v>137887795</v>
      </c>
      <c r="F140" s="87">
        <v>15283814</v>
      </c>
      <c r="G140" s="87">
        <v>121339888</v>
      </c>
      <c r="H140" s="87">
        <v>136623702</v>
      </c>
      <c r="I140" s="87">
        <v>0</v>
      </c>
      <c r="J140" s="87">
        <v>1264093</v>
      </c>
      <c r="K140" s="87">
        <v>1264093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</row>
    <row r="141" spans="1:34" ht="17.5" thickBot="1">
      <c r="A141" s="60" t="s">
        <v>86</v>
      </c>
      <c r="B141" s="59"/>
      <c r="C141" s="100">
        <f>C138+C139+C140</f>
        <v>20996371</v>
      </c>
      <c r="D141" s="100">
        <f t="shared" ref="D141:E141" si="150">D138+D139+D140</f>
        <v>142700631</v>
      </c>
      <c r="E141" s="100">
        <f t="shared" si="150"/>
        <v>163697002</v>
      </c>
      <c r="F141" s="88">
        <v>20996371</v>
      </c>
      <c r="G141" s="88">
        <v>121339888</v>
      </c>
      <c r="H141" s="100">
        <v>142336259</v>
      </c>
      <c r="I141" s="88">
        <v>0</v>
      </c>
      <c r="J141" s="88">
        <v>1264093</v>
      </c>
      <c r="K141" s="88">
        <v>1264093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0</v>
      </c>
      <c r="V141" s="88">
        <v>20096650</v>
      </c>
      <c r="W141" s="88">
        <v>20096650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68"/>
      <c r="AE141" s="68"/>
      <c r="AF141" s="68"/>
      <c r="AG141" s="68"/>
      <c r="AH141" s="68"/>
    </row>
    <row r="142" spans="1:34" s="68" customFormat="1">
      <c r="A142" s="110" t="s">
        <v>59</v>
      </c>
      <c r="B142" s="62" t="s">
        <v>83</v>
      </c>
      <c r="C142" s="87">
        <f>F142+I142+L142+O142+R142+U142+X142+AA142</f>
        <v>0</v>
      </c>
      <c r="D142" s="87">
        <f>G142+J142+M142+P142+S142+V142+Y142+AB142</f>
        <v>0</v>
      </c>
      <c r="E142" s="87">
        <f>C142+D142</f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</row>
    <row r="143" spans="1:34" s="68" customFormat="1">
      <c r="A143" s="111"/>
      <c r="B143" s="61" t="s">
        <v>84</v>
      </c>
      <c r="C143" s="87">
        <f t="shared" ref="C143:D144" si="151">F143+I143+L143+O143+R143+U143+X143+AA143</f>
        <v>0</v>
      </c>
      <c r="D143" s="87">
        <f t="shared" si="151"/>
        <v>0</v>
      </c>
      <c r="E143" s="87">
        <f t="shared" ref="E143:E144" si="152">C143+D143</f>
        <v>0</v>
      </c>
      <c r="F143" s="87">
        <v>0</v>
      </c>
      <c r="G143" s="87">
        <v>0</v>
      </c>
      <c r="H143" s="87"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0</v>
      </c>
      <c r="V143" s="87">
        <v>0</v>
      </c>
      <c r="W143" s="87">
        <v>0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</row>
    <row r="144" spans="1:34" s="68" customFormat="1">
      <c r="A144" s="112"/>
      <c r="B144" s="61" t="s">
        <v>85</v>
      </c>
      <c r="C144" s="87">
        <f t="shared" si="151"/>
        <v>0</v>
      </c>
      <c r="D144" s="87">
        <f t="shared" si="151"/>
        <v>0</v>
      </c>
      <c r="E144" s="87">
        <f t="shared" si="152"/>
        <v>0</v>
      </c>
      <c r="F144" s="87">
        <v>0</v>
      </c>
      <c r="G144" s="87">
        <v>0</v>
      </c>
      <c r="H144" s="87">
        <v>0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</row>
    <row r="145" spans="1:34" ht="17.5" thickBot="1">
      <c r="A145" s="60" t="s">
        <v>86</v>
      </c>
      <c r="B145" s="59"/>
      <c r="C145" s="100">
        <f>C142+C143+C144</f>
        <v>0</v>
      </c>
      <c r="D145" s="100">
        <f t="shared" ref="D145:E145" si="153">D142+D143+D144</f>
        <v>0</v>
      </c>
      <c r="E145" s="100">
        <f t="shared" si="153"/>
        <v>0</v>
      </c>
      <c r="F145" s="88">
        <v>0</v>
      </c>
      <c r="G145" s="88">
        <v>0</v>
      </c>
      <c r="H145" s="100">
        <v>0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0</v>
      </c>
      <c r="V145" s="88">
        <v>0</v>
      </c>
      <c r="W145" s="88">
        <v>0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68"/>
      <c r="AE145" s="68"/>
      <c r="AF145" s="68"/>
      <c r="AG145" s="68"/>
      <c r="AH145" s="68"/>
    </row>
    <row r="146" spans="1:34" s="68" customFormat="1">
      <c r="A146" s="110" t="s">
        <v>60</v>
      </c>
      <c r="B146" s="62" t="s">
        <v>83</v>
      </c>
      <c r="C146" s="87">
        <f>F146+I146+L146+O146+R146+U146+X146+AA146</f>
        <v>0</v>
      </c>
      <c r="D146" s="87">
        <f>G146+J146+M146+P146+S146+V146+Y146+AB146</f>
        <v>0</v>
      </c>
      <c r="E146" s="87">
        <f>C146+D146</f>
        <v>0</v>
      </c>
      <c r="F146" s="87">
        <v>0</v>
      </c>
      <c r="G146" s="87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</row>
    <row r="147" spans="1:34" s="68" customFormat="1">
      <c r="A147" s="111"/>
      <c r="B147" s="61" t="s">
        <v>84</v>
      </c>
      <c r="C147" s="87">
        <f t="shared" ref="C147:D148" si="154">F147+I147+L147+O147+R147+U147+X147+AA147</f>
        <v>0</v>
      </c>
      <c r="D147" s="87">
        <f t="shared" si="154"/>
        <v>0</v>
      </c>
      <c r="E147" s="87">
        <f t="shared" ref="E147:E148" si="155">C147+D147</f>
        <v>0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0</v>
      </c>
      <c r="W147" s="87">
        <v>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</row>
    <row r="148" spans="1:34" s="68" customFormat="1">
      <c r="A148" s="112"/>
      <c r="B148" s="61" t="s">
        <v>85</v>
      </c>
      <c r="C148" s="87">
        <f t="shared" si="154"/>
        <v>0</v>
      </c>
      <c r="D148" s="87">
        <f t="shared" si="154"/>
        <v>219000</v>
      </c>
      <c r="E148" s="87">
        <f t="shared" si="155"/>
        <v>219000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v>219000</v>
      </c>
      <c r="W148" s="87">
        <v>219000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</row>
    <row r="149" spans="1:34" ht="17.5" thickBot="1">
      <c r="A149" s="60" t="s">
        <v>86</v>
      </c>
      <c r="B149" s="59"/>
      <c r="C149" s="100">
        <f>C146+C147+C148</f>
        <v>0</v>
      </c>
      <c r="D149" s="100">
        <f t="shared" ref="D149:E149" si="156">D146+D147+D148</f>
        <v>219000</v>
      </c>
      <c r="E149" s="100">
        <f t="shared" si="156"/>
        <v>219000</v>
      </c>
      <c r="F149" s="88">
        <v>0</v>
      </c>
      <c r="G149" s="88">
        <v>0</v>
      </c>
      <c r="H149" s="100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0</v>
      </c>
      <c r="V149" s="88">
        <v>219000</v>
      </c>
      <c r="W149" s="88">
        <v>219000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68"/>
      <c r="AE149" s="68"/>
      <c r="AF149" s="68"/>
      <c r="AG149" s="68"/>
      <c r="AH149" s="68"/>
    </row>
    <row r="150" spans="1:34" s="68" customFormat="1" ht="17.5" thickBot="1">
      <c r="A150" s="76" t="s">
        <v>61</v>
      </c>
      <c r="B150" s="77"/>
      <c r="C150" s="102">
        <f>C151+C152+C153</f>
        <v>94050191729.884003</v>
      </c>
      <c r="D150" s="102">
        <f t="shared" ref="D150:E150" si="157">D151+D152+D153</f>
        <v>96972418911.404022</v>
      </c>
      <c r="E150" s="102">
        <f t="shared" si="157"/>
        <v>191022610641.28802</v>
      </c>
      <c r="F150" s="86">
        <v>58614422837</v>
      </c>
      <c r="G150" s="86">
        <v>62514807444</v>
      </c>
      <c r="H150" s="102">
        <v>121129230280</v>
      </c>
      <c r="I150" s="86">
        <v>23656001755</v>
      </c>
      <c r="J150" s="86">
        <v>26195378604</v>
      </c>
      <c r="K150" s="86">
        <v>49851380359</v>
      </c>
      <c r="L150" s="86">
        <v>214638074.90000001</v>
      </c>
      <c r="M150" s="86">
        <v>226712662</v>
      </c>
      <c r="N150" s="86">
        <v>441350736.80000001</v>
      </c>
      <c r="O150" s="86">
        <v>1141596688</v>
      </c>
      <c r="P150" s="86">
        <v>1706118878</v>
      </c>
      <c r="Q150" s="86">
        <v>2847715565</v>
      </c>
      <c r="R150" s="86">
        <v>18564194</v>
      </c>
      <c r="S150" s="86">
        <v>47962647.149999999</v>
      </c>
      <c r="T150" s="86">
        <v>66526841.149999999</v>
      </c>
      <c r="U150" s="86">
        <v>8283362393</v>
      </c>
      <c r="V150" s="86">
        <v>3450837374</v>
      </c>
      <c r="W150" s="86">
        <v>11734199767</v>
      </c>
      <c r="X150" s="86">
        <v>894606557</v>
      </c>
      <c r="Y150" s="86">
        <v>796922289</v>
      </c>
      <c r="Z150" s="86">
        <v>1691528846</v>
      </c>
      <c r="AA150" s="86">
        <v>1226999230</v>
      </c>
      <c r="AB150" s="86">
        <v>2033679016</v>
      </c>
      <c r="AC150" s="86">
        <v>3260678245</v>
      </c>
      <c r="AD150" s="96"/>
    </row>
    <row r="151" spans="1:34" s="68" customFormat="1">
      <c r="A151" s="83" t="s">
        <v>86</v>
      </c>
      <c r="B151" s="75" t="s">
        <v>83</v>
      </c>
      <c r="C151" s="104">
        <f t="shared" ref="C151:D153" si="158">C6+C10+C14+C18+C22+C26+C30+C34+C38+C42+C46+C50+C54+C58+C62+C66+C70+C74+C78+C82+C86+C90+C94+C98+C102+C106+C110+C114+C118+C122+C126+C130+C134+C138+C142+C146</f>
        <v>18081880792</v>
      </c>
      <c r="D151" s="104">
        <f t="shared" si="158"/>
        <v>17005604997.732998</v>
      </c>
      <c r="E151" s="104">
        <f>C151+D151</f>
        <v>35087485789.733002</v>
      </c>
      <c r="F151" s="82">
        <v>15188522763</v>
      </c>
      <c r="G151" s="82">
        <v>13156359649</v>
      </c>
      <c r="H151" s="104">
        <v>28344882412</v>
      </c>
      <c r="I151" s="82">
        <v>1071796985</v>
      </c>
      <c r="J151" s="82">
        <v>1280090489</v>
      </c>
      <c r="K151" s="82">
        <v>2351887474</v>
      </c>
      <c r="L151" s="82">
        <v>193597407</v>
      </c>
      <c r="M151" s="82">
        <v>206367237</v>
      </c>
      <c r="N151" s="82">
        <v>399964644</v>
      </c>
      <c r="O151" s="82">
        <v>655254141</v>
      </c>
      <c r="P151" s="82">
        <v>995126731</v>
      </c>
      <c r="Q151" s="82">
        <v>1650380872</v>
      </c>
      <c r="R151" s="82">
        <v>1636887</v>
      </c>
      <c r="S151" s="82">
        <v>2218911</v>
      </c>
      <c r="T151" s="82">
        <v>3855798</v>
      </c>
      <c r="U151" s="82">
        <v>340999020</v>
      </c>
      <c r="V151" s="82">
        <v>187336587</v>
      </c>
      <c r="W151" s="82">
        <v>528335607</v>
      </c>
      <c r="X151" s="82">
        <v>0</v>
      </c>
      <c r="Y151" s="82">
        <v>0</v>
      </c>
      <c r="Z151" s="82">
        <v>0</v>
      </c>
      <c r="AA151" s="82">
        <v>630073588</v>
      </c>
      <c r="AB151" s="82">
        <v>1178105394</v>
      </c>
      <c r="AC151" s="82">
        <v>1808178981</v>
      </c>
      <c r="AD151" s="97"/>
      <c r="AE151" s="97"/>
      <c r="AF151" s="97"/>
    </row>
    <row r="152" spans="1:34" s="68" customFormat="1">
      <c r="A152" s="84"/>
      <c r="B152" s="74" t="s">
        <v>84</v>
      </c>
      <c r="C152" s="104">
        <f t="shared" si="158"/>
        <v>20293725281.419003</v>
      </c>
      <c r="D152" s="104">
        <f t="shared" si="158"/>
        <v>17961950485.910004</v>
      </c>
      <c r="E152" s="104">
        <f>C152+D152</f>
        <v>38255675767.32901</v>
      </c>
      <c r="F152" s="82">
        <v>10374204954</v>
      </c>
      <c r="G152" s="82">
        <v>9472889039</v>
      </c>
      <c r="H152" s="104">
        <v>19847093993</v>
      </c>
      <c r="I152" s="82">
        <v>6035179273</v>
      </c>
      <c r="J152" s="82">
        <v>5787464368</v>
      </c>
      <c r="K152" s="82">
        <v>11822643642</v>
      </c>
      <c r="L152" s="82">
        <v>11167919</v>
      </c>
      <c r="M152" s="82">
        <v>11181597</v>
      </c>
      <c r="N152" s="82">
        <v>22349516</v>
      </c>
      <c r="O152" s="82">
        <v>204460069</v>
      </c>
      <c r="P152" s="82">
        <v>216101838</v>
      </c>
      <c r="Q152" s="82">
        <v>420561907</v>
      </c>
      <c r="R152" s="82">
        <v>540431</v>
      </c>
      <c r="S152" s="82">
        <v>379127</v>
      </c>
      <c r="T152" s="82">
        <v>919558</v>
      </c>
      <c r="U152" s="82">
        <v>2176640436</v>
      </c>
      <c r="V152" s="82">
        <v>821438606</v>
      </c>
      <c r="W152" s="82">
        <v>2998079042</v>
      </c>
      <c r="X152" s="82">
        <v>894606557</v>
      </c>
      <c r="Y152" s="82">
        <v>796922289</v>
      </c>
      <c r="Z152" s="82">
        <v>1691528846</v>
      </c>
      <c r="AA152" s="82">
        <v>596925642</v>
      </c>
      <c r="AB152" s="82">
        <v>855573622</v>
      </c>
      <c r="AC152" s="82">
        <v>1452499264</v>
      </c>
      <c r="AD152" s="97"/>
      <c r="AE152" s="97"/>
      <c r="AF152" s="97"/>
    </row>
    <row r="153" spans="1:34" s="68" customFormat="1" ht="17.5" thickBot="1">
      <c r="A153" s="85"/>
      <c r="B153" s="78" t="s">
        <v>85</v>
      </c>
      <c r="C153" s="104">
        <f t="shared" si="158"/>
        <v>55674585656.464996</v>
      </c>
      <c r="D153" s="104">
        <f t="shared" si="158"/>
        <v>62004863427.761009</v>
      </c>
      <c r="E153" s="104">
        <f>C153+D153</f>
        <v>117679449084.22601</v>
      </c>
      <c r="F153" s="82">
        <v>33051695120</v>
      </c>
      <c r="G153" s="82">
        <v>39885558755</v>
      </c>
      <c r="H153" s="104">
        <v>72937253875</v>
      </c>
      <c r="I153" s="82">
        <v>16549025496</v>
      </c>
      <c r="J153" s="82">
        <v>19127823747</v>
      </c>
      <c r="K153" s="82">
        <v>35676849243</v>
      </c>
      <c r="L153" s="82">
        <v>9872749</v>
      </c>
      <c r="M153" s="82">
        <v>9163828</v>
      </c>
      <c r="N153" s="82">
        <v>19036577</v>
      </c>
      <c r="O153" s="82">
        <v>281882478</v>
      </c>
      <c r="P153" s="82">
        <v>494890309</v>
      </c>
      <c r="Q153" s="82">
        <v>776772786</v>
      </c>
      <c r="R153" s="82">
        <v>16386876</v>
      </c>
      <c r="S153" s="82">
        <v>45364609</v>
      </c>
      <c r="T153" s="82">
        <v>61751485</v>
      </c>
      <c r="U153" s="82">
        <v>5765722938</v>
      </c>
      <c r="V153" s="82">
        <v>2442062181</v>
      </c>
      <c r="W153" s="82">
        <v>8207785118</v>
      </c>
      <c r="X153" s="82">
        <v>0</v>
      </c>
      <c r="Y153" s="82">
        <v>0</v>
      </c>
      <c r="Z153" s="82">
        <v>0</v>
      </c>
      <c r="AA153" s="82">
        <v>0</v>
      </c>
      <c r="AB153" s="82">
        <v>0</v>
      </c>
      <c r="AC153" s="82">
        <v>0</v>
      </c>
      <c r="AD153" s="97"/>
      <c r="AE153" s="97"/>
      <c r="AF153" s="97"/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62</v>
      </c>
      <c r="B155" s="63" t="s">
        <v>83</v>
      </c>
      <c r="C155" s="87">
        <v>1279068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63</v>
      </c>
      <c r="C156" s="87">
        <v>5361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85</v>
      </c>
      <c r="C157" s="87">
        <v>3443</v>
      </c>
    </row>
    <row r="158" spans="1:34" s="68" customFormat="1">
      <c r="A158" s="109"/>
      <c r="B158" s="63" t="s">
        <v>64</v>
      </c>
      <c r="C158" s="87">
        <v>1287872</v>
      </c>
    </row>
    <row r="159" spans="1:34">
      <c r="C159" s="65" t="s">
        <v>146</v>
      </c>
    </row>
  </sheetData>
  <mergeCells count="52"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</mergeCells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H170"/>
  <sheetViews>
    <sheetView tabSelected="1" zoomScale="47" zoomScaleNormal="47" workbookViewId="0">
      <selection activeCell="G27" sqref="G27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.36328125" style="65" customWidth="1"/>
    <col min="4" max="4" width="19.453125" style="65" customWidth="1"/>
    <col min="5" max="5" width="20.179687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9.36328125" style="65" customWidth="1"/>
    <col min="11" max="11" width="19.7265625" style="65" customWidth="1"/>
    <col min="12" max="12" width="16.26953125" style="65" customWidth="1"/>
    <col min="13" max="14" width="16.453125" style="65" customWidth="1"/>
    <col min="15" max="15" width="17.90625" style="65" customWidth="1"/>
    <col min="16" max="16" width="18.90625" style="65" customWidth="1"/>
    <col min="17" max="17" width="17.632812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7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16384" width="14.90625" style="66"/>
  </cols>
  <sheetData>
    <row r="1" spans="1:34" ht="37.4" customHeight="1">
      <c r="A1" s="113" t="s">
        <v>364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37.5" customHeight="1">
      <c r="A2" s="114" t="s">
        <v>365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366</v>
      </c>
      <c r="C3" s="121" t="s">
        <v>367</v>
      </c>
      <c r="D3" s="122"/>
      <c r="E3" s="122"/>
      <c r="F3" s="120" t="s">
        <v>368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369</v>
      </c>
      <c r="V3" s="119"/>
      <c r="W3" s="119"/>
      <c r="X3" s="119"/>
      <c r="Y3" s="119"/>
      <c r="Z3" s="119"/>
      <c r="AA3" s="116" t="s">
        <v>370</v>
      </c>
      <c r="AB3" s="117"/>
      <c r="AC3" s="117"/>
    </row>
    <row r="4" spans="1:34" ht="20" customHeight="1">
      <c r="A4" s="124"/>
      <c r="B4" s="124" t="s">
        <v>366</v>
      </c>
      <c r="C4" s="122"/>
      <c r="D4" s="122"/>
      <c r="E4" s="122"/>
      <c r="F4" s="118" t="s">
        <v>371</v>
      </c>
      <c r="G4" s="118"/>
      <c r="H4" s="118"/>
      <c r="I4" s="116" t="s">
        <v>372</v>
      </c>
      <c r="J4" s="116"/>
      <c r="K4" s="116"/>
      <c r="L4" s="118" t="s">
        <v>373</v>
      </c>
      <c r="M4" s="118"/>
      <c r="N4" s="118"/>
      <c r="O4" s="116" t="s">
        <v>374</v>
      </c>
      <c r="P4" s="116"/>
      <c r="Q4" s="116"/>
      <c r="R4" s="118" t="s">
        <v>375</v>
      </c>
      <c r="S4" s="118"/>
      <c r="T4" s="118"/>
      <c r="U4" s="116" t="s">
        <v>376</v>
      </c>
      <c r="V4" s="116"/>
      <c r="W4" s="116"/>
      <c r="X4" s="115" t="s">
        <v>377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378</v>
      </c>
      <c r="D5" s="73" t="s">
        <v>379</v>
      </c>
      <c r="E5" s="70" t="s">
        <v>380</v>
      </c>
      <c r="F5" s="71" t="s">
        <v>378</v>
      </c>
      <c r="G5" s="73" t="s">
        <v>379</v>
      </c>
      <c r="H5" s="70" t="s">
        <v>380</v>
      </c>
      <c r="I5" s="71" t="s">
        <v>378</v>
      </c>
      <c r="J5" s="73" t="s">
        <v>379</v>
      </c>
      <c r="K5" s="70" t="s">
        <v>380</v>
      </c>
      <c r="L5" s="71" t="s">
        <v>378</v>
      </c>
      <c r="M5" s="73" t="s">
        <v>379</v>
      </c>
      <c r="N5" s="70" t="s">
        <v>380</v>
      </c>
      <c r="O5" s="71" t="s">
        <v>378</v>
      </c>
      <c r="P5" s="73" t="s">
        <v>379</v>
      </c>
      <c r="Q5" s="70" t="s">
        <v>380</v>
      </c>
      <c r="R5" s="71" t="s">
        <v>378</v>
      </c>
      <c r="S5" s="73" t="s">
        <v>379</v>
      </c>
      <c r="T5" s="70" t="s">
        <v>380</v>
      </c>
      <c r="U5" s="71" t="s">
        <v>378</v>
      </c>
      <c r="V5" s="73" t="s">
        <v>379</v>
      </c>
      <c r="W5" s="70" t="s">
        <v>380</v>
      </c>
      <c r="X5" s="71" t="s">
        <v>378</v>
      </c>
      <c r="Y5" s="73" t="s">
        <v>379</v>
      </c>
      <c r="Z5" s="70" t="s">
        <v>380</v>
      </c>
      <c r="AA5" s="71" t="s">
        <v>378</v>
      </c>
      <c r="AB5" s="73" t="s">
        <v>379</v>
      </c>
      <c r="AC5" s="70" t="s">
        <v>380</v>
      </c>
    </row>
    <row r="6" spans="1:34" s="68" customFormat="1" ht="21" customHeight="1">
      <c r="A6" s="110" t="s">
        <v>381</v>
      </c>
      <c r="B6" s="62" t="s">
        <v>382</v>
      </c>
      <c r="C6" s="87">
        <v>7198507243</v>
      </c>
      <c r="D6" s="87">
        <v>24271666877</v>
      </c>
      <c r="E6" s="87">
        <v>31470174120</v>
      </c>
      <c r="F6" s="87">
        <v>5618408011</v>
      </c>
      <c r="G6" s="87">
        <v>22691932241</v>
      </c>
      <c r="H6" s="87">
        <v>28310340252</v>
      </c>
      <c r="I6" s="87">
        <v>876808191</v>
      </c>
      <c r="J6" s="87">
        <v>813511570</v>
      </c>
      <c r="K6" s="87">
        <v>1690319761</v>
      </c>
      <c r="L6" s="87">
        <v>0</v>
      </c>
      <c r="M6" s="87">
        <v>0</v>
      </c>
      <c r="N6" s="87">
        <v>0</v>
      </c>
      <c r="O6" s="87">
        <v>638609908</v>
      </c>
      <c r="P6" s="87">
        <v>465395017</v>
      </c>
      <c r="Q6" s="87">
        <v>1104004925</v>
      </c>
      <c r="R6" s="87">
        <v>323758</v>
      </c>
      <c r="S6" s="87">
        <v>861449</v>
      </c>
      <c r="T6" s="87">
        <v>1185207</v>
      </c>
      <c r="U6" s="87">
        <v>64174935</v>
      </c>
      <c r="V6" s="87">
        <v>40768319</v>
      </c>
      <c r="W6" s="87">
        <v>104943254</v>
      </c>
      <c r="X6" s="87">
        <v>0</v>
      </c>
      <c r="Y6" s="87">
        <v>0</v>
      </c>
      <c r="Z6" s="87">
        <v>0</v>
      </c>
      <c r="AA6" s="87">
        <v>182440</v>
      </c>
      <c r="AB6" s="87">
        <v>259198281</v>
      </c>
      <c r="AC6" s="87">
        <v>259380721</v>
      </c>
    </row>
    <row r="7" spans="1:34" s="68" customFormat="1" ht="21" customHeight="1">
      <c r="A7" s="111"/>
      <c r="B7" s="61" t="s">
        <v>383</v>
      </c>
      <c r="C7" s="87">
        <v>13054471806</v>
      </c>
      <c r="D7" s="87">
        <v>11460646820</v>
      </c>
      <c r="E7" s="87">
        <v>24515118626</v>
      </c>
      <c r="F7" s="87">
        <v>4339550023</v>
      </c>
      <c r="G7" s="87">
        <v>3386840068</v>
      </c>
      <c r="H7" s="87">
        <v>7726390091</v>
      </c>
      <c r="I7" s="87">
        <v>8498132648</v>
      </c>
      <c r="J7" s="87">
        <v>7790026338</v>
      </c>
      <c r="K7" s="87">
        <v>16288158986</v>
      </c>
      <c r="L7" s="87">
        <v>0</v>
      </c>
      <c r="M7" s="87">
        <v>0</v>
      </c>
      <c r="N7" s="87">
        <v>0</v>
      </c>
      <c r="O7" s="87">
        <v>129613648</v>
      </c>
      <c r="P7" s="87">
        <v>107783569</v>
      </c>
      <c r="Q7" s="87">
        <v>237397217</v>
      </c>
      <c r="R7" s="87">
        <v>0</v>
      </c>
      <c r="S7" s="87">
        <v>0</v>
      </c>
      <c r="T7" s="87">
        <v>0</v>
      </c>
      <c r="U7" s="87">
        <v>39158687</v>
      </c>
      <c r="V7" s="87">
        <v>7724783</v>
      </c>
      <c r="W7" s="87">
        <v>46883470</v>
      </c>
      <c r="X7" s="87">
        <v>0</v>
      </c>
      <c r="Y7" s="87">
        <v>0</v>
      </c>
      <c r="Z7" s="87">
        <v>0</v>
      </c>
      <c r="AA7" s="87">
        <v>48016800</v>
      </c>
      <c r="AB7" s="87">
        <v>168272062</v>
      </c>
      <c r="AC7" s="87">
        <v>216288862</v>
      </c>
    </row>
    <row r="8" spans="1:34" s="68" customFormat="1" ht="21" customHeight="1">
      <c r="A8" s="112"/>
      <c r="B8" s="61" t="s">
        <v>384</v>
      </c>
      <c r="C8" s="87">
        <v>45383643373</v>
      </c>
      <c r="D8" s="87">
        <v>36718201312</v>
      </c>
      <c r="E8" s="87">
        <v>82101844685</v>
      </c>
      <c r="F8" s="87">
        <v>11407067480</v>
      </c>
      <c r="G8" s="87">
        <v>24588256537</v>
      </c>
      <c r="H8" s="87">
        <v>35995324017</v>
      </c>
      <c r="I8" s="87">
        <v>33299031238</v>
      </c>
      <c r="J8" s="87">
        <v>11611328234</v>
      </c>
      <c r="K8" s="87">
        <v>44910359472</v>
      </c>
      <c r="L8" s="87">
        <v>0</v>
      </c>
      <c r="M8" s="87">
        <v>0</v>
      </c>
      <c r="N8" s="87">
        <v>0</v>
      </c>
      <c r="O8" s="87">
        <v>541875049</v>
      </c>
      <c r="P8" s="87">
        <v>461309706</v>
      </c>
      <c r="Q8" s="87">
        <v>1003184755</v>
      </c>
      <c r="R8" s="87">
        <v>0</v>
      </c>
      <c r="S8" s="87">
        <v>16682974</v>
      </c>
      <c r="T8" s="87">
        <v>16682974</v>
      </c>
      <c r="U8" s="87">
        <v>135669606</v>
      </c>
      <c r="V8" s="87">
        <v>40623861</v>
      </c>
      <c r="W8" s="87">
        <v>176293467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</row>
    <row r="9" spans="1:34" ht="21" customHeight="1" thickBot="1">
      <c r="A9" s="60" t="s">
        <v>385</v>
      </c>
      <c r="B9" s="59"/>
      <c r="C9" s="88">
        <v>65636622422</v>
      </c>
      <c r="D9" s="88">
        <v>72450515009</v>
      </c>
      <c r="E9" s="88">
        <v>138087137431</v>
      </c>
      <c r="F9" s="88">
        <v>21365025514</v>
      </c>
      <c r="G9" s="88">
        <v>50667028846</v>
      </c>
      <c r="H9" s="88">
        <v>72032054360</v>
      </c>
      <c r="I9" s="88">
        <v>42673972077</v>
      </c>
      <c r="J9" s="88">
        <v>20214866142</v>
      </c>
      <c r="K9" s="88">
        <v>62888838219</v>
      </c>
      <c r="L9" s="88">
        <v>0</v>
      </c>
      <c r="M9" s="88">
        <v>0</v>
      </c>
      <c r="N9" s="88">
        <v>0</v>
      </c>
      <c r="O9" s="88">
        <v>1310098605</v>
      </c>
      <c r="P9" s="88">
        <v>1034488292</v>
      </c>
      <c r="Q9" s="88">
        <v>2344586897</v>
      </c>
      <c r="R9" s="88">
        <v>323758</v>
      </c>
      <c r="S9" s="88">
        <v>17544423</v>
      </c>
      <c r="T9" s="88">
        <v>17868181</v>
      </c>
      <c r="U9" s="88">
        <v>239003228</v>
      </c>
      <c r="V9" s="88">
        <v>89116963</v>
      </c>
      <c r="W9" s="88">
        <v>328120191</v>
      </c>
      <c r="X9" s="88">
        <v>0</v>
      </c>
      <c r="Y9" s="88">
        <v>0</v>
      </c>
      <c r="Z9" s="88">
        <v>0</v>
      </c>
      <c r="AA9" s="88">
        <v>48199240</v>
      </c>
      <c r="AB9" s="88">
        <v>427470343</v>
      </c>
      <c r="AC9" s="88">
        <v>475669583</v>
      </c>
      <c r="AD9" s="68"/>
      <c r="AE9" s="68"/>
      <c r="AF9" s="96"/>
      <c r="AG9" s="68"/>
      <c r="AH9" s="68"/>
    </row>
    <row r="10" spans="1:34" s="68" customFormat="1" ht="21" customHeight="1">
      <c r="A10" s="110" t="s">
        <v>386</v>
      </c>
      <c r="B10" s="62" t="s">
        <v>382</v>
      </c>
      <c r="C10" s="87">
        <v>49314650</v>
      </c>
      <c r="D10" s="87">
        <v>964429</v>
      </c>
      <c r="E10" s="87">
        <v>50279079</v>
      </c>
      <c r="F10" s="87">
        <v>41271618</v>
      </c>
      <c r="G10" s="87">
        <v>964429</v>
      </c>
      <c r="H10" s="87">
        <v>42236047</v>
      </c>
      <c r="I10" s="87">
        <v>431467</v>
      </c>
      <c r="J10" s="87">
        <v>0</v>
      </c>
      <c r="K10" s="87">
        <v>431467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7611565</v>
      </c>
      <c r="V10" s="87">
        <v>0</v>
      </c>
      <c r="W10" s="87">
        <v>7611565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</row>
    <row r="11" spans="1:34" s="68" customFormat="1" ht="21" customHeight="1">
      <c r="A11" s="111"/>
      <c r="B11" s="61" t="s">
        <v>383</v>
      </c>
      <c r="C11" s="87">
        <v>118081523</v>
      </c>
      <c r="D11" s="87">
        <v>15625501</v>
      </c>
      <c r="E11" s="87">
        <v>133707024</v>
      </c>
      <c r="F11" s="87">
        <v>96712876</v>
      </c>
      <c r="G11" s="87">
        <v>15625501</v>
      </c>
      <c r="H11" s="87">
        <v>112338377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21368647</v>
      </c>
      <c r="V11" s="87">
        <v>0</v>
      </c>
      <c r="W11" s="87">
        <v>21368647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</row>
    <row r="12" spans="1:34" s="68" customFormat="1" ht="21" customHeight="1">
      <c r="A12" s="112"/>
      <c r="B12" s="61" t="s">
        <v>384</v>
      </c>
      <c r="C12" s="87">
        <v>127804083</v>
      </c>
      <c r="D12" s="87">
        <v>43039078</v>
      </c>
      <c r="E12" s="87">
        <v>170843161</v>
      </c>
      <c r="F12" s="87">
        <v>127804083</v>
      </c>
      <c r="G12" s="87">
        <v>43039078</v>
      </c>
      <c r="H12" s="87">
        <v>170843161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</row>
    <row r="13" spans="1:34" ht="21" customHeight="1" thickBot="1">
      <c r="A13" s="60" t="s">
        <v>385</v>
      </c>
      <c r="B13" s="59"/>
      <c r="C13" s="88">
        <v>295200256</v>
      </c>
      <c r="D13" s="88">
        <v>59629008</v>
      </c>
      <c r="E13" s="88">
        <v>354829264</v>
      </c>
      <c r="F13" s="88">
        <v>265788577</v>
      </c>
      <c r="G13" s="88">
        <v>59629008</v>
      </c>
      <c r="H13" s="88">
        <v>325417585</v>
      </c>
      <c r="I13" s="88">
        <v>431467</v>
      </c>
      <c r="J13" s="88">
        <v>0</v>
      </c>
      <c r="K13" s="88">
        <v>431467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28980212</v>
      </c>
      <c r="V13" s="88">
        <v>0</v>
      </c>
      <c r="W13" s="88">
        <v>28980212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68"/>
      <c r="AE13" s="68"/>
      <c r="AF13" s="68"/>
      <c r="AG13" s="68"/>
      <c r="AH13" s="68"/>
    </row>
    <row r="14" spans="1:34" s="68" customFormat="1" ht="21" customHeight="1">
      <c r="A14" s="110" t="s">
        <v>387</v>
      </c>
      <c r="B14" s="62" t="s">
        <v>382</v>
      </c>
      <c r="C14" s="87">
        <v>178518894</v>
      </c>
      <c r="D14" s="87">
        <v>2676104329</v>
      </c>
      <c r="E14" s="87">
        <v>2854623223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178518894</v>
      </c>
      <c r="AB14" s="87">
        <v>2676104329</v>
      </c>
      <c r="AC14" s="87">
        <v>2854623223</v>
      </c>
    </row>
    <row r="15" spans="1:34" s="68" customFormat="1" ht="21" customHeight="1">
      <c r="A15" s="111"/>
      <c r="B15" s="61" t="s">
        <v>383</v>
      </c>
      <c r="C15" s="87">
        <v>396128686</v>
      </c>
      <c r="D15" s="87">
        <v>1586617569</v>
      </c>
      <c r="E15" s="87">
        <v>1982746255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396128686</v>
      </c>
      <c r="AB15" s="87">
        <v>1586617569</v>
      </c>
      <c r="AC15" s="87">
        <v>1982746255</v>
      </c>
    </row>
    <row r="16" spans="1:34" s="68" customFormat="1" ht="21" customHeight="1">
      <c r="A16" s="112"/>
      <c r="B16" s="61" t="s">
        <v>384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</row>
    <row r="17" spans="1:34" ht="21" customHeight="1" thickBot="1">
      <c r="A17" s="60" t="s">
        <v>385</v>
      </c>
      <c r="B17" s="59"/>
      <c r="C17" s="88">
        <v>574647580</v>
      </c>
      <c r="D17" s="88">
        <v>4262721898</v>
      </c>
      <c r="E17" s="88">
        <v>4837369478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574647580</v>
      </c>
      <c r="AB17" s="88">
        <v>4262721898</v>
      </c>
      <c r="AC17" s="88">
        <v>4837369478</v>
      </c>
      <c r="AD17" s="68"/>
      <c r="AE17" s="68"/>
      <c r="AF17" s="68"/>
      <c r="AG17" s="68"/>
      <c r="AH17" s="68"/>
    </row>
    <row r="18" spans="1:34" s="68" customFormat="1" ht="21" customHeight="1">
      <c r="A18" s="110" t="s">
        <v>388</v>
      </c>
      <c r="B18" s="62" t="s">
        <v>382</v>
      </c>
      <c r="C18" s="87">
        <v>241374570</v>
      </c>
      <c r="D18" s="87">
        <v>138895850</v>
      </c>
      <c r="E18" s="87">
        <v>380270420</v>
      </c>
      <c r="F18" s="87">
        <v>49196173</v>
      </c>
      <c r="G18" s="87">
        <v>1307309</v>
      </c>
      <c r="H18" s="87">
        <v>50503482</v>
      </c>
      <c r="I18" s="87">
        <v>4831147</v>
      </c>
      <c r="J18" s="87">
        <v>554662</v>
      </c>
      <c r="K18" s="87">
        <v>5385809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169101664</v>
      </c>
      <c r="V18" s="87">
        <v>86068364</v>
      </c>
      <c r="W18" s="87">
        <v>255170028</v>
      </c>
      <c r="X18" s="87">
        <v>18075110</v>
      </c>
      <c r="Y18" s="87">
        <v>49589495</v>
      </c>
      <c r="Z18" s="87">
        <v>67664605</v>
      </c>
      <c r="AA18" s="87">
        <v>170476</v>
      </c>
      <c r="AB18" s="87">
        <v>1376020</v>
      </c>
      <c r="AC18" s="87">
        <v>1546496</v>
      </c>
    </row>
    <row r="19" spans="1:34" s="68" customFormat="1" ht="21" customHeight="1">
      <c r="A19" s="111"/>
      <c r="B19" s="61" t="s">
        <v>383</v>
      </c>
      <c r="C19" s="87">
        <v>573677781</v>
      </c>
      <c r="D19" s="87">
        <v>290040762</v>
      </c>
      <c r="E19" s="87">
        <v>863718543</v>
      </c>
      <c r="F19" s="87">
        <v>213582723</v>
      </c>
      <c r="G19" s="87">
        <v>1836407</v>
      </c>
      <c r="H19" s="87">
        <v>215419130</v>
      </c>
      <c r="I19" s="87">
        <v>1972899</v>
      </c>
      <c r="J19" s="87">
        <v>73831971</v>
      </c>
      <c r="K19" s="87">
        <v>75804870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84461951</v>
      </c>
      <c r="V19" s="87">
        <v>3577073</v>
      </c>
      <c r="W19" s="87">
        <v>88039024</v>
      </c>
      <c r="X19" s="87">
        <v>273660208</v>
      </c>
      <c r="Y19" s="87">
        <v>210795311</v>
      </c>
      <c r="Z19" s="87">
        <v>484455519</v>
      </c>
      <c r="AA19" s="87">
        <v>0</v>
      </c>
      <c r="AB19" s="87">
        <v>0</v>
      </c>
      <c r="AC19" s="87">
        <v>0</v>
      </c>
    </row>
    <row r="20" spans="1:34" s="68" customFormat="1" ht="21" customHeight="1">
      <c r="A20" s="112"/>
      <c r="B20" s="61" t="s">
        <v>384</v>
      </c>
      <c r="C20" s="87">
        <v>1154245992</v>
      </c>
      <c r="D20" s="87">
        <v>921035716</v>
      </c>
      <c r="E20" s="87">
        <v>2075281708</v>
      </c>
      <c r="F20" s="87">
        <v>383999449</v>
      </c>
      <c r="G20" s="87">
        <v>418171150</v>
      </c>
      <c r="H20" s="87">
        <v>802170599</v>
      </c>
      <c r="I20" s="87">
        <v>92206380</v>
      </c>
      <c r="J20" s="87">
        <v>84432982</v>
      </c>
      <c r="K20" s="87">
        <v>176639362</v>
      </c>
      <c r="L20" s="87">
        <v>0</v>
      </c>
      <c r="M20" s="87">
        <v>0</v>
      </c>
      <c r="N20" s="87">
        <v>0</v>
      </c>
      <c r="O20" s="87">
        <v>5640193</v>
      </c>
      <c r="P20" s="87">
        <v>11252362</v>
      </c>
      <c r="Q20" s="87">
        <v>16892555</v>
      </c>
      <c r="R20" s="87">
        <v>0</v>
      </c>
      <c r="S20" s="87">
        <v>0</v>
      </c>
      <c r="T20" s="87">
        <v>0</v>
      </c>
      <c r="U20" s="87">
        <v>672399970</v>
      </c>
      <c r="V20" s="87">
        <v>407179222</v>
      </c>
      <c r="W20" s="87">
        <v>1079579192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</row>
    <row r="21" spans="1:34" ht="21" customHeight="1" thickBot="1">
      <c r="A21" s="60" t="s">
        <v>385</v>
      </c>
      <c r="B21" s="59"/>
      <c r="C21" s="88">
        <v>1969298343</v>
      </c>
      <c r="D21" s="88">
        <v>1349972328</v>
      </c>
      <c r="E21" s="88">
        <v>3319270671</v>
      </c>
      <c r="F21" s="88">
        <v>646778345</v>
      </c>
      <c r="G21" s="88">
        <v>421314866</v>
      </c>
      <c r="H21" s="88">
        <v>1068093211</v>
      </c>
      <c r="I21" s="88">
        <v>99010426</v>
      </c>
      <c r="J21" s="88">
        <v>158819615</v>
      </c>
      <c r="K21" s="88">
        <v>257830041</v>
      </c>
      <c r="L21" s="88">
        <v>0</v>
      </c>
      <c r="M21" s="88">
        <v>0</v>
      </c>
      <c r="N21" s="88">
        <v>0</v>
      </c>
      <c r="O21" s="88">
        <v>5640193</v>
      </c>
      <c r="P21" s="88">
        <v>11252362</v>
      </c>
      <c r="Q21" s="88">
        <v>16892555</v>
      </c>
      <c r="R21" s="88">
        <v>0</v>
      </c>
      <c r="S21" s="88">
        <v>0</v>
      </c>
      <c r="T21" s="88">
        <v>0</v>
      </c>
      <c r="U21" s="88">
        <v>925963585</v>
      </c>
      <c r="V21" s="88">
        <v>496824659</v>
      </c>
      <c r="W21" s="88">
        <v>1422788244</v>
      </c>
      <c r="X21" s="88">
        <v>291735318</v>
      </c>
      <c r="Y21" s="88">
        <v>260384806</v>
      </c>
      <c r="Z21" s="88">
        <v>552120124</v>
      </c>
      <c r="AA21" s="88">
        <v>170476</v>
      </c>
      <c r="AB21" s="88">
        <v>1376020</v>
      </c>
      <c r="AC21" s="88">
        <v>1546496</v>
      </c>
      <c r="AD21" s="68"/>
      <c r="AE21" s="68"/>
      <c r="AF21" s="68"/>
      <c r="AG21" s="68"/>
      <c r="AH21" s="68"/>
    </row>
    <row r="22" spans="1:34" s="68" customFormat="1" ht="21" customHeight="1">
      <c r="A22" s="110" t="s">
        <v>389</v>
      </c>
      <c r="B22" s="62" t="s">
        <v>382</v>
      </c>
      <c r="C22" s="87">
        <v>1548834</v>
      </c>
      <c r="D22" s="87">
        <v>260046420</v>
      </c>
      <c r="E22" s="87">
        <v>261595254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1548834</v>
      </c>
      <c r="AB22" s="87">
        <v>260046420</v>
      </c>
      <c r="AC22" s="87">
        <v>261595254</v>
      </c>
    </row>
    <row r="23" spans="1:34" s="68" customFormat="1" ht="21" customHeight="1">
      <c r="A23" s="111"/>
      <c r="B23" s="61" t="s">
        <v>383</v>
      </c>
      <c r="C23" s="87">
        <v>4138620</v>
      </c>
      <c r="D23" s="87">
        <v>75985319</v>
      </c>
      <c r="E23" s="87">
        <v>80123939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4138620</v>
      </c>
      <c r="AB23" s="87">
        <v>75985319</v>
      </c>
      <c r="AC23" s="87">
        <v>80123939</v>
      </c>
    </row>
    <row r="24" spans="1:34" s="68" customFormat="1" ht="21" customHeight="1">
      <c r="A24" s="112"/>
      <c r="B24" s="61" t="s">
        <v>384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</row>
    <row r="25" spans="1:34" ht="21" customHeight="1" thickBot="1">
      <c r="A25" s="60" t="s">
        <v>385</v>
      </c>
      <c r="B25" s="59"/>
      <c r="C25" s="88">
        <v>5687454</v>
      </c>
      <c r="D25" s="88">
        <v>336031739</v>
      </c>
      <c r="E25" s="88">
        <v>341719193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5687454</v>
      </c>
      <c r="AB25" s="88">
        <v>336031739</v>
      </c>
      <c r="AC25" s="88">
        <v>341719193</v>
      </c>
      <c r="AD25" s="68"/>
      <c r="AE25" s="68"/>
      <c r="AF25" s="68"/>
      <c r="AG25" s="68"/>
      <c r="AH25" s="68"/>
    </row>
    <row r="26" spans="1:34" s="68" customFormat="1" ht="21" customHeight="1">
      <c r="A26" s="110" t="s">
        <v>390</v>
      </c>
      <c r="B26" s="62" t="s">
        <v>382</v>
      </c>
      <c r="C26" s="87">
        <v>3571447</v>
      </c>
      <c r="D26" s="87">
        <v>35459473</v>
      </c>
      <c r="E26" s="87">
        <v>39030920</v>
      </c>
      <c r="F26" s="87">
        <v>3571447</v>
      </c>
      <c r="G26" s="87">
        <v>35459473</v>
      </c>
      <c r="H26" s="87">
        <v>39030920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</row>
    <row r="27" spans="1:34" s="68" customFormat="1" ht="21" customHeight="1">
      <c r="A27" s="111"/>
      <c r="B27" s="61" t="s">
        <v>383</v>
      </c>
      <c r="C27" s="87">
        <v>45200291</v>
      </c>
      <c r="D27" s="87">
        <v>60812057</v>
      </c>
      <c r="E27" s="87">
        <v>106012348</v>
      </c>
      <c r="F27" s="87">
        <v>45200291</v>
      </c>
      <c r="G27" s="87">
        <v>4636856</v>
      </c>
      <c r="H27" s="87">
        <v>49837147</v>
      </c>
      <c r="I27" s="87">
        <v>0</v>
      </c>
      <c r="J27" s="87">
        <v>50112434</v>
      </c>
      <c r="K27" s="87">
        <v>50112434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6062767</v>
      </c>
      <c r="W27" s="87">
        <v>6062767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</row>
    <row r="28" spans="1:34" s="68" customFormat="1" ht="21" customHeight="1">
      <c r="A28" s="112"/>
      <c r="B28" s="61" t="s">
        <v>384</v>
      </c>
      <c r="C28" s="87">
        <v>318609074</v>
      </c>
      <c r="D28" s="87">
        <v>144273204</v>
      </c>
      <c r="E28" s="87">
        <v>462882278</v>
      </c>
      <c r="F28" s="87">
        <v>300287858</v>
      </c>
      <c r="G28" s="87">
        <v>144159485</v>
      </c>
      <c r="H28" s="87">
        <v>444447343</v>
      </c>
      <c r="I28" s="87">
        <v>18321216</v>
      </c>
      <c r="J28" s="87">
        <v>0</v>
      </c>
      <c r="K28" s="87">
        <v>18321216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113719</v>
      </c>
      <c r="W28" s="87">
        <v>113719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</row>
    <row r="29" spans="1:34" ht="21" customHeight="1" thickBot="1">
      <c r="A29" s="60" t="s">
        <v>385</v>
      </c>
      <c r="B29" s="59"/>
      <c r="C29" s="88">
        <v>367380812</v>
      </c>
      <c r="D29" s="88">
        <v>240544734</v>
      </c>
      <c r="E29" s="88">
        <v>607925546</v>
      </c>
      <c r="F29" s="88">
        <v>349059596</v>
      </c>
      <c r="G29" s="88">
        <v>184255814</v>
      </c>
      <c r="H29" s="88">
        <v>533315410</v>
      </c>
      <c r="I29" s="88">
        <v>18321216</v>
      </c>
      <c r="J29" s="88">
        <v>50112434</v>
      </c>
      <c r="K29" s="88">
        <v>68433650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6176486</v>
      </c>
      <c r="W29" s="88">
        <v>6176486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68"/>
      <c r="AE29" s="68"/>
      <c r="AF29" s="68"/>
      <c r="AG29" s="68"/>
      <c r="AH29" s="68"/>
    </row>
    <row r="30" spans="1:34" s="68" customFormat="1" ht="21" customHeight="1">
      <c r="A30" s="110" t="s">
        <v>391</v>
      </c>
      <c r="B30" s="62" t="s">
        <v>382</v>
      </c>
      <c r="C30" s="87">
        <v>4255389</v>
      </c>
      <c r="D30" s="87">
        <v>8315267</v>
      </c>
      <c r="E30" s="87">
        <v>12570656</v>
      </c>
      <c r="F30" s="87">
        <v>4255389</v>
      </c>
      <c r="G30" s="87">
        <v>8315267</v>
      </c>
      <c r="H30" s="87">
        <v>12570656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</row>
    <row r="31" spans="1:34" s="68" customFormat="1" ht="21" customHeight="1">
      <c r="A31" s="111"/>
      <c r="B31" s="61" t="s">
        <v>383</v>
      </c>
      <c r="C31" s="87">
        <v>10890009</v>
      </c>
      <c r="D31" s="87">
        <v>23838910</v>
      </c>
      <c r="E31" s="87">
        <v>34728919</v>
      </c>
      <c r="F31" s="87">
        <v>0</v>
      </c>
      <c r="G31" s="87">
        <v>12929497</v>
      </c>
      <c r="H31" s="87">
        <v>12929497</v>
      </c>
      <c r="I31" s="87">
        <v>0</v>
      </c>
      <c r="J31" s="87">
        <v>10909413</v>
      </c>
      <c r="K31" s="87">
        <v>10909413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10890009</v>
      </c>
      <c r="V31" s="87">
        <v>0</v>
      </c>
      <c r="W31" s="87">
        <v>10890009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</row>
    <row r="32" spans="1:34" s="68" customFormat="1" ht="21" customHeight="1">
      <c r="A32" s="112"/>
      <c r="B32" s="61" t="s">
        <v>384</v>
      </c>
      <c r="C32" s="87">
        <v>721520494</v>
      </c>
      <c r="D32" s="87">
        <v>241965651</v>
      </c>
      <c r="E32" s="87">
        <v>963486145</v>
      </c>
      <c r="F32" s="87">
        <v>366535909</v>
      </c>
      <c r="G32" s="87">
        <v>240970627</v>
      </c>
      <c r="H32" s="87">
        <v>607506536</v>
      </c>
      <c r="I32" s="87">
        <v>350736173</v>
      </c>
      <c r="J32" s="87">
        <v>0</v>
      </c>
      <c r="K32" s="87">
        <v>350736173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4248412</v>
      </c>
      <c r="V32" s="87">
        <v>995024</v>
      </c>
      <c r="W32" s="87">
        <v>5243436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</row>
    <row r="33" spans="1:34" ht="21" customHeight="1" thickBot="1">
      <c r="A33" s="60" t="s">
        <v>385</v>
      </c>
      <c r="B33" s="59"/>
      <c r="C33" s="88">
        <v>736665892</v>
      </c>
      <c r="D33" s="88">
        <v>274119828</v>
      </c>
      <c r="E33" s="88">
        <v>1010785720</v>
      </c>
      <c r="F33" s="88">
        <v>370791298</v>
      </c>
      <c r="G33" s="88">
        <v>262215391</v>
      </c>
      <c r="H33" s="88">
        <v>633006689</v>
      </c>
      <c r="I33" s="88">
        <v>350736173</v>
      </c>
      <c r="J33" s="88">
        <v>10909413</v>
      </c>
      <c r="K33" s="88">
        <v>361645586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15138421</v>
      </c>
      <c r="V33" s="88">
        <v>995024</v>
      </c>
      <c r="W33" s="88">
        <v>16133445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68"/>
      <c r="AE33" s="68"/>
      <c r="AF33" s="68"/>
      <c r="AG33" s="68"/>
      <c r="AH33" s="68"/>
    </row>
    <row r="34" spans="1:34" s="68" customFormat="1" ht="21" customHeight="1">
      <c r="A34" s="110" t="s">
        <v>392</v>
      </c>
      <c r="B34" s="62" t="s">
        <v>382</v>
      </c>
      <c r="C34" s="87">
        <v>43840643</v>
      </c>
      <c r="D34" s="87">
        <v>0</v>
      </c>
      <c r="E34" s="87">
        <v>43840643</v>
      </c>
      <c r="F34" s="87">
        <v>43840643</v>
      </c>
      <c r="G34" s="87">
        <v>0</v>
      </c>
      <c r="H34" s="87">
        <v>43840643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</row>
    <row r="35" spans="1:34" s="68" customFormat="1" ht="21" customHeight="1">
      <c r="A35" s="111"/>
      <c r="B35" s="61" t="s">
        <v>383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</row>
    <row r="36" spans="1:34" s="68" customFormat="1" ht="21" customHeight="1">
      <c r="A36" s="112"/>
      <c r="B36" s="61" t="s">
        <v>384</v>
      </c>
      <c r="C36" s="87">
        <v>101688662</v>
      </c>
      <c r="D36" s="87">
        <v>19262503</v>
      </c>
      <c r="E36" s="87">
        <v>120951165</v>
      </c>
      <c r="F36" s="87">
        <v>101688662</v>
      </c>
      <c r="G36" s="87">
        <v>19262503</v>
      </c>
      <c r="H36" s="87">
        <v>120951165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</row>
    <row r="37" spans="1:34" ht="21" customHeight="1" thickBot="1">
      <c r="A37" s="60" t="s">
        <v>385</v>
      </c>
      <c r="B37" s="59"/>
      <c r="C37" s="88">
        <v>145529305</v>
      </c>
      <c r="D37" s="88">
        <v>19262503</v>
      </c>
      <c r="E37" s="88">
        <v>164791808</v>
      </c>
      <c r="F37" s="88">
        <v>145529305</v>
      </c>
      <c r="G37" s="88">
        <v>19262503</v>
      </c>
      <c r="H37" s="88">
        <v>164791808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68"/>
      <c r="AE37" s="68"/>
      <c r="AF37" s="68"/>
      <c r="AG37" s="68"/>
      <c r="AH37" s="68"/>
    </row>
    <row r="38" spans="1:34" s="68" customFormat="1" ht="21" customHeight="1">
      <c r="A38" s="110" t="s">
        <v>393</v>
      </c>
      <c r="B38" s="62" t="s">
        <v>382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</row>
    <row r="39" spans="1:34" s="68" customFormat="1" ht="21" customHeight="1">
      <c r="A39" s="111"/>
      <c r="B39" s="61" t="s">
        <v>383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</row>
    <row r="40" spans="1:34" s="68" customFormat="1" ht="21" customHeight="1">
      <c r="A40" s="112"/>
      <c r="B40" s="61" t="s">
        <v>384</v>
      </c>
      <c r="C40" s="87">
        <v>14819181</v>
      </c>
      <c r="D40" s="87">
        <v>21721359</v>
      </c>
      <c r="E40" s="87">
        <v>36540540</v>
      </c>
      <c r="F40" s="87">
        <v>14819181</v>
      </c>
      <c r="G40" s="87">
        <v>21721359</v>
      </c>
      <c r="H40" s="87">
        <v>36540540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</row>
    <row r="41" spans="1:34" ht="21" customHeight="1" thickBot="1">
      <c r="A41" s="60" t="s">
        <v>385</v>
      </c>
      <c r="B41" s="59"/>
      <c r="C41" s="88">
        <v>14819181</v>
      </c>
      <c r="D41" s="88">
        <v>21721359</v>
      </c>
      <c r="E41" s="88">
        <v>36540540</v>
      </c>
      <c r="F41" s="88">
        <v>14819181</v>
      </c>
      <c r="G41" s="88">
        <v>21721359</v>
      </c>
      <c r="H41" s="88">
        <v>36540540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68"/>
      <c r="AE41" s="68"/>
      <c r="AF41" s="68"/>
      <c r="AG41" s="68"/>
      <c r="AH41" s="68"/>
    </row>
    <row r="42" spans="1:34" s="68" customFormat="1" ht="21" customHeight="1">
      <c r="A42" s="110" t="s">
        <v>394</v>
      </c>
      <c r="B42" s="62" t="s">
        <v>382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</row>
    <row r="43" spans="1:34" s="68" customFormat="1" ht="21" customHeight="1">
      <c r="A43" s="111"/>
      <c r="B43" s="61" t="s">
        <v>383</v>
      </c>
      <c r="C43" s="87">
        <v>0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</row>
    <row r="44" spans="1:34" s="68" customFormat="1" ht="21" customHeight="1">
      <c r="A44" s="112"/>
      <c r="B44" s="61" t="s">
        <v>384</v>
      </c>
      <c r="C44" s="87">
        <v>120441870</v>
      </c>
      <c r="D44" s="87">
        <v>37556304</v>
      </c>
      <c r="E44" s="87">
        <v>157998174</v>
      </c>
      <c r="F44" s="87">
        <v>119527854</v>
      </c>
      <c r="G44" s="87">
        <v>37021609</v>
      </c>
      <c r="H44" s="87">
        <v>156549463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414033</v>
      </c>
      <c r="Q44" s="87">
        <v>414033</v>
      </c>
      <c r="R44" s="87">
        <v>0</v>
      </c>
      <c r="S44" s="87">
        <v>120662</v>
      </c>
      <c r="T44" s="87">
        <v>120662</v>
      </c>
      <c r="U44" s="87">
        <v>914016</v>
      </c>
      <c r="V44" s="87">
        <v>0</v>
      </c>
      <c r="W44" s="87">
        <v>914016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</row>
    <row r="45" spans="1:34" ht="21" customHeight="1" thickBot="1">
      <c r="A45" s="60" t="s">
        <v>385</v>
      </c>
      <c r="B45" s="59"/>
      <c r="C45" s="88">
        <v>120441870</v>
      </c>
      <c r="D45" s="88">
        <v>37556304</v>
      </c>
      <c r="E45" s="88">
        <v>157998174</v>
      </c>
      <c r="F45" s="88">
        <v>119527854</v>
      </c>
      <c r="G45" s="88">
        <v>37021609</v>
      </c>
      <c r="H45" s="88">
        <v>156549463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414033</v>
      </c>
      <c r="Q45" s="88">
        <v>414033</v>
      </c>
      <c r="R45" s="88">
        <v>0</v>
      </c>
      <c r="S45" s="88">
        <v>120662</v>
      </c>
      <c r="T45" s="88">
        <v>120662</v>
      </c>
      <c r="U45" s="88">
        <v>914016</v>
      </c>
      <c r="V45" s="88">
        <v>0</v>
      </c>
      <c r="W45" s="88">
        <v>914016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68"/>
      <c r="AE45" s="68"/>
      <c r="AF45" s="68"/>
      <c r="AG45" s="68"/>
      <c r="AH45" s="68"/>
    </row>
    <row r="46" spans="1:34" s="68" customFormat="1" ht="21" customHeight="1">
      <c r="A46" s="110" t="s">
        <v>395</v>
      </c>
      <c r="B46" s="62" t="s">
        <v>382</v>
      </c>
      <c r="C46" s="87">
        <v>1601935</v>
      </c>
      <c r="D46" s="87">
        <v>9852089</v>
      </c>
      <c r="E46" s="87">
        <v>11454024</v>
      </c>
      <c r="F46" s="87">
        <v>1601935</v>
      </c>
      <c r="G46" s="87">
        <v>9852089</v>
      </c>
      <c r="H46" s="87">
        <v>11454024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</row>
    <row r="47" spans="1:34" s="68" customFormat="1" ht="21" customHeight="1">
      <c r="A47" s="111"/>
      <c r="B47" s="61" t="s">
        <v>383</v>
      </c>
      <c r="C47" s="87">
        <v>30645183</v>
      </c>
      <c r="D47" s="87">
        <v>0</v>
      </c>
      <c r="E47" s="87">
        <v>30645183</v>
      </c>
      <c r="F47" s="87">
        <v>14540553</v>
      </c>
      <c r="G47" s="87">
        <v>0</v>
      </c>
      <c r="H47" s="87">
        <v>14540553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16104630</v>
      </c>
      <c r="V47" s="87">
        <v>0</v>
      </c>
      <c r="W47" s="87">
        <v>16104630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</row>
    <row r="48" spans="1:34" s="68" customFormat="1" ht="21" customHeight="1">
      <c r="A48" s="112"/>
      <c r="B48" s="61" t="s">
        <v>384</v>
      </c>
      <c r="C48" s="87">
        <v>34752440</v>
      </c>
      <c r="D48" s="87">
        <v>52917109</v>
      </c>
      <c r="E48" s="87">
        <v>87669549</v>
      </c>
      <c r="F48" s="87">
        <v>34752440</v>
      </c>
      <c r="G48" s="87">
        <v>52917109</v>
      </c>
      <c r="H48" s="87">
        <v>87669549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</row>
    <row r="49" spans="1:34" ht="21" customHeight="1" thickBot="1">
      <c r="A49" s="60" t="s">
        <v>385</v>
      </c>
      <c r="B49" s="59"/>
      <c r="C49" s="88">
        <v>66999558</v>
      </c>
      <c r="D49" s="88">
        <v>62769198</v>
      </c>
      <c r="E49" s="88">
        <v>129768756</v>
      </c>
      <c r="F49" s="88">
        <v>50894928</v>
      </c>
      <c r="G49" s="88">
        <v>62769198</v>
      </c>
      <c r="H49" s="88">
        <v>113664126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16104630</v>
      </c>
      <c r="V49" s="88">
        <v>0</v>
      </c>
      <c r="W49" s="88">
        <v>16104630</v>
      </c>
      <c r="X49" s="88">
        <v>0</v>
      </c>
      <c r="Y49" s="88">
        <v>0</v>
      </c>
      <c r="Z49" s="88">
        <v>0</v>
      </c>
      <c r="AA49" s="88">
        <v>0</v>
      </c>
      <c r="AB49" s="88">
        <v>0</v>
      </c>
      <c r="AC49" s="88">
        <v>0</v>
      </c>
      <c r="AD49" s="68"/>
      <c r="AE49" s="68"/>
      <c r="AF49" s="68"/>
      <c r="AG49" s="68"/>
      <c r="AH49" s="68"/>
    </row>
    <row r="50" spans="1:34" s="68" customFormat="1" ht="21" customHeight="1">
      <c r="A50" s="110" t="s">
        <v>396</v>
      </c>
      <c r="B50" s="62" t="s">
        <v>382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</row>
    <row r="51" spans="1:34" s="68" customFormat="1" ht="21" customHeight="1">
      <c r="A51" s="111"/>
      <c r="B51" s="61" t="s">
        <v>383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</row>
    <row r="52" spans="1:34" s="68" customFormat="1" ht="21" customHeight="1">
      <c r="A52" s="112"/>
      <c r="B52" s="61" t="s">
        <v>384</v>
      </c>
      <c r="C52" s="87">
        <v>3194408</v>
      </c>
      <c r="D52" s="87">
        <v>6846643</v>
      </c>
      <c r="E52" s="87">
        <v>10041051</v>
      </c>
      <c r="F52" s="87">
        <v>3194408</v>
      </c>
      <c r="G52" s="87">
        <v>6846643</v>
      </c>
      <c r="H52" s="87">
        <v>10041051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</row>
    <row r="53" spans="1:34" ht="21" customHeight="1" thickBot="1">
      <c r="A53" s="60" t="s">
        <v>385</v>
      </c>
      <c r="B53" s="59"/>
      <c r="C53" s="88">
        <v>3194408</v>
      </c>
      <c r="D53" s="88">
        <v>6846643</v>
      </c>
      <c r="E53" s="88">
        <v>10041051</v>
      </c>
      <c r="F53" s="88">
        <v>3194408</v>
      </c>
      <c r="G53" s="88">
        <v>6846643</v>
      </c>
      <c r="H53" s="88">
        <v>10041051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68"/>
      <c r="AE53" s="68"/>
      <c r="AF53" s="68"/>
      <c r="AG53" s="68"/>
      <c r="AH53" s="68"/>
    </row>
    <row r="54" spans="1:34" s="68" customFormat="1" ht="21" customHeight="1">
      <c r="A54" s="110" t="s">
        <v>397</v>
      </c>
      <c r="B54" s="62" t="s">
        <v>382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</row>
    <row r="55" spans="1:34" s="68" customFormat="1" ht="21" customHeight="1">
      <c r="A55" s="111"/>
      <c r="B55" s="61" t="s">
        <v>383</v>
      </c>
      <c r="C55" s="87">
        <v>0</v>
      </c>
      <c r="D55" s="87">
        <v>10218594</v>
      </c>
      <c r="E55" s="87">
        <v>10218594</v>
      </c>
      <c r="F55" s="87">
        <v>0</v>
      </c>
      <c r="G55" s="87">
        <v>10218594</v>
      </c>
      <c r="H55" s="87">
        <v>10218594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</row>
    <row r="56" spans="1:34" s="68" customFormat="1" ht="21" customHeight="1">
      <c r="A56" s="112"/>
      <c r="B56" s="61" t="s">
        <v>384</v>
      </c>
      <c r="C56" s="87">
        <v>4180429</v>
      </c>
      <c r="D56" s="87">
        <v>15245275</v>
      </c>
      <c r="E56" s="87">
        <v>19425704</v>
      </c>
      <c r="F56" s="87">
        <v>4180429</v>
      </c>
      <c r="G56" s="87">
        <v>15245275</v>
      </c>
      <c r="H56" s="87">
        <v>19425704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</row>
    <row r="57" spans="1:34" ht="21" customHeight="1" thickBot="1">
      <c r="A57" s="60" t="s">
        <v>385</v>
      </c>
      <c r="B57" s="59"/>
      <c r="C57" s="88">
        <v>4180429</v>
      </c>
      <c r="D57" s="88">
        <v>25463869</v>
      </c>
      <c r="E57" s="88">
        <v>29644298</v>
      </c>
      <c r="F57" s="88">
        <v>4180429</v>
      </c>
      <c r="G57" s="88">
        <v>25463869</v>
      </c>
      <c r="H57" s="88">
        <v>29644298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68"/>
      <c r="AE57" s="68"/>
      <c r="AF57" s="68"/>
      <c r="AG57" s="68"/>
      <c r="AH57" s="68"/>
    </row>
    <row r="58" spans="1:34" s="68" customFormat="1" ht="21" customHeight="1">
      <c r="A58" s="110" t="s">
        <v>398</v>
      </c>
      <c r="B58" s="62" t="s">
        <v>382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</row>
    <row r="59" spans="1:34" s="68" customFormat="1" ht="21" customHeight="1">
      <c r="A59" s="111"/>
      <c r="B59" s="61" t="s">
        <v>383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</row>
    <row r="60" spans="1:34" s="68" customFormat="1" ht="21" customHeight="1">
      <c r="A60" s="112"/>
      <c r="B60" s="61" t="s">
        <v>384</v>
      </c>
      <c r="C60" s="87">
        <v>0</v>
      </c>
      <c r="D60" s="87">
        <v>412634</v>
      </c>
      <c r="E60" s="87">
        <v>412634</v>
      </c>
      <c r="F60" s="87">
        <v>0</v>
      </c>
      <c r="G60" s="87">
        <v>412634</v>
      </c>
      <c r="H60" s="87">
        <v>412634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</row>
    <row r="61" spans="1:34" ht="21" customHeight="1" thickBot="1">
      <c r="A61" s="60" t="s">
        <v>385</v>
      </c>
      <c r="B61" s="59"/>
      <c r="C61" s="88">
        <v>0</v>
      </c>
      <c r="D61" s="88">
        <v>412634</v>
      </c>
      <c r="E61" s="88">
        <v>412634</v>
      </c>
      <c r="F61" s="88">
        <v>0</v>
      </c>
      <c r="G61" s="88">
        <v>412634</v>
      </c>
      <c r="H61" s="88">
        <v>412634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68"/>
      <c r="AE61" s="68"/>
      <c r="AF61" s="68"/>
      <c r="AG61" s="68"/>
      <c r="AH61" s="68"/>
    </row>
    <row r="62" spans="1:34" s="68" customFormat="1" ht="21" customHeight="1">
      <c r="A62" s="110" t="s">
        <v>399</v>
      </c>
      <c r="B62" s="62" t="s">
        <v>382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</row>
    <row r="63" spans="1:34" s="68" customFormat="1" ht="21" customHeight="1">
      <c r="A63" s="111"/>
      <c r="B63" s="61" t="s">
        <v>383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</row>
    <row r="64" spans="1:34" s="68" customFormat="1" ht="21" customHeight="1">
      <c r="A64" s="112"/>
      <c r="B64" s="61" t="s">
        <v>384</v>
      </c>
      <c r="C64" s="87">
        <v>6370731</v>
      </c>
      <c r="D64" s="87">
        <v>0</v>
      </c>
      <c r="E64" s="87">
        <v>6370731</v>
      </c>
      <c r="F64" s="87">
        <v>6370731</v>
      </c>
      <c r="G64" s="87">
        <v>0</v>
      </c>
      <c r="H64" s="87">
        <v>6370731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</row>
    <row r="65" spans="1:34" ht="21" customHeight="1" thickBot="1">
      <c r="A65" s="60" t="s">
        <v>385</v>
      </c>
      <c r="B65" s="59"/>
      <c r="C65" s="88">
        <v>6370731</v>
      </c>
      <c r="D65" s="88">
        <v>0</v>
      </c>
      <c r="E65" s="88">
        <v>6370731</v>
      </c>
      <c r="F65" s="88">
        <v>6370731</v>
      </c>
      <c r="G65" s="88">
        <v>0</v>
      </c>
      <c r="H65" s="88">
        <v>6370731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68"/>
      <c r="AE65" s="68"/>
      <c r="AF65" s="68"/>
      <c r="AG65" s="68"/>
      <c r="AH65" s="68"/>
    </row>
    <row r="66" spans="1:34" s="68" customFormat="1" ht="21" customHeight="1">
      <c r="A66" s="110" t="s">
        <v>400</v>
      </c>
      <c r="B66" s="62" t="s">
        <v>382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</row>
    <row r="67" spans="1:34" s="68" customFormat="1" ht="21" customHeight="1">
      <c r="A67" s="111"/>
      <c r="B67" s="61" t="s">
        <v>383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</row>
    <row r="68" spans="1:34" s="68" customFormat="1" ht="21" customHeight="1">
      <c r="A68" s="112"/>
      <c r="B68" s="61" t="s">
        <v>384</v>
      </c>
      <c r="C68" s="87">
        <v>51778216</v>
      </c>
      <c r="D68" s="87">
        <v>12906254</v>
      </c>
      <c r="E68" s="87">
        <v>64684470</v>
      </c>
      <c r="F68" s="87">
        <v>51778216</v>
      </c>
      <c r="G68" s="87">
        <v>12906254</v>
      </c>
      <c r="H68" s="87">
        <v>64684470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</row>
    <row r="69" spans="1:34" ht="21" customHeight="1" thickBot="1">
      <c r="A69" s="60" t="s">
        <v>385</v>
      </c>
      <c r="B69" s="59"/>
      <c r="C69" s="88">
        <v>51778216</v>
      </c>
      <c r="D69" s="88">
        <v>12906254</v>
      </c>
      <c r="E69" s="88">
        <v>64684470</v>
      </c>
      <c r="F69" s="88">
        <v>51778216</v>
      </c>
      <c r="G69" s="88">
        <v>12906254</v>
      </c>
      <c r="H69" s="88">
        <v>64684470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68"/>
      <c r="AE69" s="68"/>
      <c r="AF69" s="68"/>
      <c r="AG69" s="68"/>
      <c r="AH69" s="68"/>
    </row>
    <row r="70" spans="1:34" s="68" customFormat="1" ht="21" customHeight="1">
      <c r="A70" s="110" t="s">
        <v>401</v>
      </c>
      <c r="B70" s="62" t="s">
        <v>382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</row>
    <row r="71" spans="1:34" s="68" customFormat="1" ht="21" customHeight="1">
      <c r="A71" s="111"/>
      <c r="B71" s="61" t="s">
        <v>383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</row>
    <row r="72" spans="1:34" s="68" customFormat="1" ht="21" customHeight="1">
      <c r="A72" s="112"/>
      <c r="B72" s="61" t="s">
        <v>384</v>
      </c>
      <c r="C72" s="87">
        <v>9625349</v>
      </c>
      <c r="D72" s="87">
        <v>0</v>
      </c>
      <c r="E72" s="87">
        <v>9625349</v>
      </c>
      <c r="F72" s="87">
        <v>9625349</v>
      </c>
      <c r="G72" s="87">
        <v>0</v>
      </c>
      <c r="H72" s="87">
        <v>9625349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</row>
    <row r="73" spans="1:34" ht="21" customHeight="1" thickBot="1">
      <c r="A73" s="60" t="s">
        <v>385</v>
      </c>
      <c r="B73" s="59"/>
      <c r="C73" s="88">
        <v>9625349</v>
      </c>
      <c r="D73" s="88">
        <v>0</v>
      </c>
      <c r="E73" s="88">
        <v>9625349</v>
      </c>
      <c r="F73" s="88">
        <v>9625349</v>
      </c>
      <c r="G73" s="88">
        <v>0</v>
      </c>
      <c r="H73" s="88">
        <v>9625349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68"/>
      <c r="AE73" s="68"/>
      <c r="AF73" s="68"/>
      <c r="AG73" s="68"/>
      <c r="AH73" s="68"/>
    </row>
    <row r="74" spans="1:34" s="68" customFormat="1" ht="21" customHeight="1">
      <c r="A74" s="110" t="s">
        <v>402</v>
      </c>
      <c r="B74" s="62" t="s">
        <v>382</v>
      </c>
      <c r="C74" s="87">
        <v>4497673681</v>
      </c>
      <c r="D74" s="87">
        <v>3618569119</v>
      </c>
      <c r="E74" s="87">
        <v>8116242800</v>
      </c>
      <c r="F74" s="87">
        <v>4027053666</v>
      </c>
      <c r="G74" s="87">
        <v>3290829434</v>
      </c>
      <c r="H74" s="87">
        <v>7317883100</v>
      </c>
      <c r="I74" s="87">
        <v>236521282</v>
      </c>
      <c r="J74" s="87">
        <v>173166307</v>
      </c>
      <c r="K74" s="87">
        <v>409687589</v>
      </c>
      <c r="L74" s="87">
        <v>108304156</v>
      </c>
      <c r="M74" s="87">
        <v>93638850</v>
      </c>
      <c r="N74" s="87">
        <v>201943006</v>
      </c>
      <c r="O74" s="87">
        <v>527697</v>
      </c>
      <c r="P74" s="87">
        <v>741778</v>
      </c>
      <c r="Q74" s="87">
        <v>1269475</v>
      </c>
      <c r="R74" s="87">
        <v>4924918</v>
      </c>
      <c r="S74" s="87">
        <v>744158</v>
      </c>
      <c r="T74" s="87">
        <v>5669076</v>
      </c>
      <c r="U74" s="87">
        <v>114263379</v>
      </c>
      <c r="V74" s="87">
        <v>11319505</v>
      </c>
      <c r="W74" s="87">
        <v>125582884</v>
      </c>
      <c r="X74" s="87">
        <v>0</v>
      </c>
      <c r="Y74" s="87">
        <v>0</v>
      </c>
      <c r="Z74" s="87">
        <v>0</v>
      </c>
      <c r="AA74" s="87">
        <v>6078583</v>
      </c>
      <c r="AB74" s="87">
        <v>48129087</v>
      </c>
      <c r="AC74" s="87">
        <v>54207670</v>
      </c>
    </row>
    <row r="75" spans="1:34" s="68" customFormat="1" ht="21" customHeight="1">
      <c r="A75" s="111"/>
      <c r="B75" s="61" t="s">
        <v>383</v>
      </c>
      <c r="C75" s="87">
        <v>2964210117</v>
      </c>
      <c r="D75" s="87">
        <v>2669177982</v>
      </c>
      <c r="E75" s="87">
        <v>5633388099</v>
      </c>
      <c r="F75" s="87">
        <v>1792306527</v>
      </c>
      <c r="G75" s="87">
        <v>1280938581</v>
      </c>
      <c r="H75" s="87">
        <v>3073245108</v>
      </c>
      <c r="I75" s="87">
        <v>179026143</v>
      </c>
      <c r="J75" s="87">
        <v>441072618</v>
      </c>
      <c r="K75" s="87">
        <v>620098761</v>
      </c>
      <c r="L75" s="87">
        <v>3329459</v>
      </c>
      <c r="M75" s="87">
        <v>3967976</v>
      </c>
      <c r="N75" s="87">
        <v>7297435</v>
      </c>
      <c r="O75" s="87">
        <v>0</v>
      </c>
      <c r="P75" s="87">
        <v>0</v>
      </c>
      <c r="Q75" s="87">
        <v>0</v>
      </c>
      <c r="R75" s="87">
        <v>142561</v>
      </c>
      <c r="S75" s="87">
        <v>0</v>
      </c>
      <c r="T75" s="87">
        <v>142561</v>
      </c>
      <c r="U75" s="87">
        <v>924777072</v>
      </c>
      <c r="V75" s="87">
        <v>940067000</v>
      </c>
      <c r="W75" s="87">
        <v>1864844072</v>
      </c>
      <c r="X75" s="87">
        <v>63031445</v>
      </c>
      <c r="Y75" s="87">
        <v>0</v>
      </c>
      <c r="Z75" s="87">
        <v>63031445</v>
      </c>
      <c r="AA75" s="87">
        <v>1596910</v>
      </c>
      <c r="AB75" s="87">
        <v>3131807</v>
      </c>
      <c r="AC75" s="87">
        <v>4728717</v>
      </c>
    </row>
    <row r="76" spans="1:34" s="68" customFormat="1" ht="21" customHeight="1">
      <c r="A76" s="112"/>
      <c r="B76" s="61" t="s">
        <v>384</v>
      </c>
      <c r="C76" s="87">
        <v>8362187469</v>
      </c>
      <c r="D76" s="87">
        <v>6230599134</v>
      </c>
      <c r="E76" s="87">
        <v>14592786603</v>
      </c>
      <c r="F76" s="87">
        <v>2888359279</v>
      </c>
      <c r="G76" s="87">
        <v>2658902223</v>
      </c>
      <c r="H76" s="87">
        <v>5547261502</v>
      </c>
      <c r="I76" s="87">
        <v>739088662</v>
      </c>
      <c r="J76" s="87">
        <v>873317337</v>
      </c>
      <c r="K76" s="87">
        <v>1612405999</v>
      </c>
      <c r="L76" s="87">
        <v>3119439</v>
      </c>
      <c r="M76" s="87">
        <v>3007108</v>
      </c>
      <c r="N76" s="87">
        <v>6126547</v>
      </c>
      <c r="O76" s="87">
        <v>0</v>
      </c>
      <c r="P76" s="87">
        <v>0</v>
      </c>
      <c r="Q76" s="87">
        <v>0</v>
      </c>
      <c r="R76" s="87">
        <v>758570</v>
      </c>
      <c r="S76" s="87">
        <v>2851669</v>
      </c>
      <c r="T76" s="87">
        <v>3610239</v>
      </c>
      <c r="U76" s="87">
        <v>4730861519</v>
      </c>
      <c r="V76" s="87">
        <v>2692520797</v>
      </c>
      <c r="W76" s="87">
        <v>7423382316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</v>
      </c>
    </row>
    <row r="77" spans="1:34" ht="21" customHeight="1" thickBot="1">
      <c r="A77" s="60" t="s">
        <v>385</v>
      </c>
      <c r="B77" s="59"/>
      <c r="C77" s="88">
        <v>15824071267</v>
      </c>
      <c r="D77" s="88">
        <v>12518346235</v>
      </c>
      <c r="E77" s="88">
        <v>28342417502</v>
      </c>
      <c r="F77" s="88">
        <v>8707719472</v>
      </c>
      <c r="G77" s="88">
        <v>7230670238</v>
      </c>
      <c r="H77" s="88">
        <v>15938389710</v>
      </c>
      <c r="I77" s="88">
        <v>1154636087</v>
      </c>
      <c r="J77" s="88">
        <v>1487556262</v>
      </c>
      <c r="K77" s="88">
        <v>2642192349</v>
      </c>
      <c r="L77" s="88">
        <v>114753054</v>
      </c>
      <c r="M77" s="88">
        <v>100613934</v>
      </c>
      <c r="N77" s="88">
        <v>215366988</v>
      </c>
      <c r="O77" s="88">
        <v>527697</v>
      </c>
      <c r="P77" s="88">
        <v>741778</v>
      </c>
      <c r="Q77" s="88">
        <v>1269475</v>
      </c>
      <c r="R77" s="88">
        <v>5826049</v>
      </c>
      <c r="S77" s="88">
        <v>3595827</v>
      </c>
      <c r="T77" s="88">
        <v>9421876</v>
      </c>
      <c r="U77" s="88">
        <v>5769901970</v>
      </c>
      <c r="V77" s="88">
        <v>3643907302</v>
      </c>
      <c r="W77" s="88">
        <v>9413809272</v>
      </c>
      <c r="X77" s="88">
        <v>63031445</v>
      </c>
      <c r="Y77" s="88">
        <v>0</v>
      </c>
      <c r="Z77" s="88">
        <v>63031445</v>
      </c>
      <c r="AA77" s="88">
        <v>7675493</v>
      </c>
      <c r="AB77" s="88">
        <v>51260894</v>
      </c>
      <c r="AC77" s="88">
        <v>58936387</v>
      </c>
      <c r="AD77" s="68"/>
      <c r="AE77" s="68"/>
      <c r="AF77" s="68"/>
      <c r="AG77" s="68"/>
      <c r="AH77" s="68"/>
    </row>
    <row r="78" spans="1:34" s="68" customFormat="1" ht="21" customHeight="1">
      <c r="A78" s="110" t="s">
        <v>403</v>
      </c>
      <c r="B78" s="62" t="s">
        <v>382</v>
      </c>
      <c r="C78" s="98">
        <f>F78+I78+L78+O78+R78+U78+X78+AA78</f>
        <v>0</v>
      </c>
      <c r="D78" s="98">
        <f>G78+J78+M78+P78+S78+V78+Y78+AB78</f>
        <v>0</v>
      </c>
      <c r="E78" s="98">
        <f t="shared" ref="E78:E81" si="0">C78+D78</f>
        <v>0</v>
      </c>
      <c r="F78" s="98">
        <v>0</v>
      </c>
      <c r="G78" s="98">
        <v>0</v>
      </c>
      <c r="H78" s="98">
        <f t="shared" ref="H78:H81" si="1">F78+G78</f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</row>
    <row r="79" spans="1:34" s="68" customFormat="1" ht="21" customHeight="1">
      <c r="A79" s="111"/>
      <c r="B79" s="61" t="s">
        <v>383</v>
      </c>
      <c r="C79" s="98">
        <f>F79+I79+L79+O79+R79+U79+X79+AA79</f>
        <v>848503640</v>
      </c>
      <c r="D79" s="98">
        <f t="shared" ref="D79:D80" si="2">G79+J79+M79+P79+S79+V79+Y79+AB79</f>
        <v>599438258</v>
      </c>
      <c r="E79" s="98">
        <f t="shared" si="0"/>
        <v>1447941898</v>
      </c>
      <c r="F79" s="98">
        <f>826858994+21644646</f>
        <v>848503640</v>
      </c>
      <c r="G79" s="98">
        <f>573545617+25892641</f>
        <v>599438258</v>
      </c>
      <c r="H79" s="98">
        <f t="shared" si="1"/>
        <v>1447941898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</row>
    <row r="80" spans="1:34" s="68" customFormat="1" ht="21" customHeight="1">
      <c r="A80" s="112"/>
      <c r="B80" s="61" t="s">
        <v>384</v>
      </c>
      <c r="C80" s="98">
        <f>F80+I80+L80+O80+R80+U80+X80+AA80</f>
        <v>2193067022</v>
      </c>
      <c r="D80" s="98">
        <f t="shared" si="2"/>
        <v>2110993647</v>
      </c>
      <c r="E80" s="98">
        <f t="shared" si="0"/>
        <v>4304060669</v>
      </c>
      <c r="F80" s="98">
        <v>2193067022</v>
      </c>
      <c r="G80" s="98">
        <v>2110993647</v>
      </c>
      <c r="H80" s="98">
        <f t="shared" si="1"/>
        <v>4304060669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</row>
    <row r="81" spans="1:34" ht="21" customHeight="1" thickBot="1">
      <c r="A81" s="60" t="s">
        <v>385</v>
      </c>
      <c r="B81" s="59"/>
      <c r="C81" s="99">
        <f>SUM(C78:C80)</f>
        <v>3041570662</v>
      </c>
      <c r="D81" s="99">
        <f t="shared" ref="D81:G81" si="3">SUM(D78:D80)</f>
        <v>2710431905</v>
      </c>
      <c r="E81" s="99">
        <f t="shared" si="0"/>
        <v>5752002567</v>
      </c>
      <c r="F81" s="99">
        <f t="shared" si="3"/>
        <v>3041570662</v>
      </c>
      <c r="G81" s="99">
        <f t="shared" si="3"/>
        <v>2710431905</v>
      </c>
      <c r="H81" s="99">
        <f t="shared" si="1"/>
        <v>5752002567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68"/>
      <c r="AE81" s="68"/>
      <c r="AF81" s="68"/>
      <c r="AG81" s="68"/>
      <c r="AH81" s="68"/>
    </row>
    <row r="82" spans="1:34" s="68" customFormat="1" ht="21" customHeight="1">
      <c r="A82" s="110" t="s">
        <v>404</v>
      </c>
      <c r="B82" s="62" t="s">
        <v>382</v>
      </c>
      <c r="C82" s="87">
        <v>428431421</v>
      </c>
      <c r="D82" s="87">
        <v>514906162</v>
      </c>
      <c r="E82" s="87">
        <v>943337583</v>
      </c>
      <c r="F82" s="87">
        <v>428431421</v>
      </c>
      <c r="G82" s="87">
        <v>514906162</v>
      </c>
      <c r="H82" s="87">
        <v>943337583</v>
      </c>
      <c r="I82" s="87">
        <v>0</v>
      </c>
      <c r="J82" s="87">
        <v>0</v>
      </c>
      <c r="K82" s="87">
        <v>0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</row>
    <row r="83" spans="1:34" s="68" customFormat="1" ht="21" customHeight="1">
      <c r="A83" s="111"/>
      <c r="B83" s="61" t="s">
        <v>383</v>
      </c>
      <c r="C83" s="87">
        <v>635224210</v>
      </c>
      <c r="D83" s="87">
        <v>655095469</v>
      </c>
      <c r="E83" s="87">
        <v>1290319679</v>
      </c>
      <c r="F83" s="87">
        <v>616881582</v>
      </c>
      <c r="G83" s="87">
        <v>607163885</v>
      </c>
      <c r="H83" s="87">
        <v>1224045467</v>
      </c>
      <c r="I83" s="87">
        <v>18342628</v>
      </c>
      <c r="J83" s="87">
        <v>47931584</v>
      </c>
      <c r="K83" s="87">
        <v>66274212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</row>
    <row r="84" spans="1:34" s="68" customFormat="1" ht="21" customHeight="1">
      <c r="A84" s="112"/>
      <c r="B84" s="61" t="s">
        <v>384</v>
      </c>
      <c r="C84" s="87">
        <v>588851278</v>
      </c>
      <c r="D84" s="87">
        <v>917340133</v>
      </c>
      <c r="E84" s="87">
        <v>1506191411</v>
      </c>
      <c r="F84" s="87">
        <v>543632915</v>
      </c>
      <c r="G84" s="87">
        <v>888084865</v>
      </c>
      <c r="H84" s="87">
        <v>1431717780</v>
      </c>
      <c r="I84" s="87">
        <v>25587403</v>
      </c>
      <c r="J84" s="87">
        <v>29255268</v>
      </c>
      <c r="K84" s="87">
        <v>54842671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0</v>
      </c>
      <c r="T84" s="87">
        <v>0</v>
      </c>
      <c r="U84" s="87">
        <v>19630960</v>
      </c>
      <c r="V84" s="87">
        <v>0</v>
      </c>
      <c r="W84" s="87">
        <v>19630960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v>0</v>
      </c>
    </row>
    <row r="85" spans="1:34" ht="21" customHeight="1" thickBot="1">
      <c r="A85" s="60" t="s">
        <v>385</v>
      </c>
      <c r="B85" s="59"/>
      <c r="C85" s="88">
        <v>1652506909</v>
      </c>
      <c r="D85" s="88">
        <v>2087341764</v>
      </c>
      <c r="E85" s="88">
        <v>3739848673</v>
      </c>
      <c r="F85" s="88">
        <v>1588945918</v>
      </c>
      <c r="G85" s="88">
        <v>2010154912</v>
      </c>
      <c r="H85" s="88">
        <v>3599100830</v>
      </c>
      <c r="I85" s="88">
        <v>43930031</v>
      </c>
      <c r="J85" s="88">
        <v>77186852</v>
      </c>
      <c r="K85" s="88">
        <v>121116883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19630960</v>
      </c>
      <c r="V85" s="88">
        <v>0</v>
      </c>
      <c r="W85" s="88">
        <v>19630960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68"/>
      <c r="AE85" s="68"/>
      <c r="AF85" s="68"/>
      <c r="AG85" s="68"/>
      <c r="AH85" s="68"/>
    </row>
    <row r="86" spans="1:34" s="68" customFormat="1" ht="21" customHeight="1">
      <c r="A86" s="110" t="s">
        <v>405</v>
      </c>
      <c r="B86" s="62" t="s">
        <v>382</v>
      </c>
      <c r="C86" s="87">
        <v>2480390</v>
      </c>
      <c r="D86" s="87">
        <v>22308234</v>
      </c>
      <c r="E86" s="87">
        <v>24788624</v>
      </c>
      <c r="F86" s="87">
        <v>2480390</v>
      </c>
      <c r="G86" s="87">
        <v>22308234</v>
      </c>
      <c r="H86" s="87">
        <v>24788624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</row>
    <row r="87" spans="1:34" s="68" customFormat="1" ht="21" customHeight="1">
      <c r="A87" s="111"/>
      <c r="B87" s="61" t="s">
        <v>383</v>
      </c>
      <c r="C87" s="87">
        <v>11642309</v>
      </c>
      <c r="D87" s="87">
        <v>54167396</v>
      </c>
      <c r="E87" s="87">
        <v>65809705</v>
      </c>
      <c r="F87" s="87">
        <v>11642309</v>
      </c>
      <c r="G87" s="87">
        <v>54167396</v>
      </c>
      <c r="H87" s="87">
        <v>65809705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</row>
    <row r="88" spans="1:34" s="68" customFormat="1" ht="21" customHeight="1">
      <c r="A88" s="112"/>
      <c r="B88" s="61" t="s">
        <v>384</v>
      </c>
      <c r="C88" s="87">
        <v>302161126</v>
      </c>
      <c r="D88" s="87">
        <v>102575544</v>
      </c>
      <c r="E88" s="87">
        <v>404736670</v>
      </c>
      <c r="F88" s="87">
        <v>302161126</v>
      </c>
      <c r="G88" s="87">
        <v>102575544</v>
      </c>
      <c r="H88" s="87">
        <v>404736670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</row>
    <row r="89" spans="1:34" ht="21" customHeight="1" thickBot="1">
      <c r="A89" s="60" t="s">
        <v>385</v>
      </c>
      <c r="B89" s="59"/>
      <c r="C89" s="88">
        <v>316283825</v>
      </c>
      <c r="D89" s="88">
        <v>179051174</v>
      </c>
      <c r="E89" s="88">
        <v>495334999</v>
      </c>
      <c r="F89" s="88">
        <v>316283825</v>
      </c>
      <c r="G89" s="88">
        <v>179051174</v>
      </c>
      <c r="H89" s="88">
        <v>495334999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68"/>
      <c r="AE89" s="68"/>
      <c r="AF89" s="68"/>
      <c r="AG89" s="68"/>
      <c r="AH89" s="68"/>
    </row>
    <row r="90" spans="1:34" s="68" customFormat="1" ht="21" customHeight="1">
      <c r="A90" s="110" t="s">
        <v>406</v>
      </c>
      <c r="B90" s="62" t="s">
        <v>382</v>
      </c>
      <c r="C90" s="87">
        <v>13366935</v>
      </c>
      <c r="D90" s="87">
        <v>11824801</v>
      </c>
      <c r="E90" s="87">
        <v>25191736</v>
      </c>
      <c r="F90" s="87">
        <v>13366935</v>
      </c>
      <c r="G90" s="87">
        <v>11824801</v>
      </c>
      <c r="H90" s="87">
        <v>25191736</v>
      </c>
      <c r="I90" s="87">
        <v>0</v>
      </c>
      <c r="J90" s="87">
        <v>0</v>
      </c>
      <c r="K90" s="87">
        <v>0</v>
      </c>
      <c r="L90" s="87">
        <v>0</v>
      </c>
      <c r="M90" s="87">
        <v>0</v>
      </c>
      <c r="N90" s="87">
        <v>0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0</v>
      </c>
      <c r="U90" s="87">
        <v>0</v>
      </c>
      <c r="V90" s="87">
        <v>0</v>
      </c>
      <c r="W90" s="87">
        <v>0</v>
      </c>
      <c r="X90" s="87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0</v>
      </c>
    </row>
    <row r="91" spans="1:34" s="68" customFormat="1" ht="21" customHeight="1">
      <c r="A91" s="111"/>
      <c r="B91" s="61" t="s">
        <v>383</v>
      </c>
      <c r="C91" s="87">
        <v>52005189</v>
      </c>
      <c r="D91" s="87">
        <v>2761316</v>
      </c>
      <c r="E91" s="87">
        <v>54766505</v>
      </c>
      <c r="F91" s="87">
        <v>39533266</v>
      </c>
      <c r="G91" s="87">
        <v>2761316</v>
      </c>
      <c r="H91" s="87">
        <v>42294582</v>
      </c>
      <c r="I91" s="87">
        <v>0</v>
      </c>
      <c r="J91" s="87">
        <v>0</v>
      </c>
      <c r="K91" s="87">
        <v>0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12471923</v>
      </c>
      <c r="V91" s="87">
        <v>0</v>
      </c>
      <c r="W91" s="87">
        <v>12471923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</row>
    <row r="92" spans="1:34" s="68" customFormat="1" ht="21" customHeight="1">
      <c r="A92" s="112"/>
      <c r="B92" s="61" t="s">
        <v>384</v>
      </c>
      <c r="C92" s="87">
        <v>73265227</v>
      </c>
      <c r="D92" s="87">
        <v>29170399</v>
      </c>
      <c r="E92" s="87">
        <v>102435626</v>
      </c>
      <c r="F92" s="87">
        <v>36530011</v>
      </c>
      <c r="G92" s="87">
        <v>29170399</v>
      </c>
      <c r="H92" s="87">
        <v>65700410</v>
      </c>
      <c r="I92" s="87">
        <v>0</v>
      </c>
      <c r="J92" s="87">
        <v>0</v>
      </c>
      <c r="K92" s="87">
        <v>0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0</v>
      </c>
      <c r="S92" s="87">
        <v>0</v>
      </c>
      <c r="T92" s="87">
        <v>0</v>
      </c>
      <c r="U92" s="87">
        <v>36735216</v>
      </c>
      <c r="V92" s="87">
        <v>0</v>
      </c>
      <c r="W92" s="87">
        <v>36735216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</row>
    <row r="93" spans="1:34" ht="21" customHeight="1" thickBot="1">
      <c r="A93" s="60" t="s">
        <v>385</v>
      </c>
      <c r="B93" s="59"/>
      <c r="C93" s="88">
        <v>138637351</v>
      </c>
      <c r="D93" s="88">
        <v>43756516</v>
      </c>
      <c r="E93" s="88">
        <v>182393867</v>
      </c>
      <c r="F93" s="88">
        <v>89430212</v>
      </c>
      <c r="G93" s="88">
        <v>43756516</v>
      </c>
      <c r="H93" s="88">
        <v>133186728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0</v>
      </c>
      <c r="P93" s="88">
        <v>0</v>
      </c>
      <c r="Q93" s="88">
        <v>0</v>
      </c>
      <c r="R93" s="88">
        <v>0</v>
      </c>
      <c r="S93" s="88">
        <v>0</v>
      </c>
      <c r="T93" s="88">
        <v>0</v>
      </c>
      <c r="U93" s="88">
        <v>49207139</v>
      </c>
      <c r="V93" s="88">
        <v>0</v>
      </c>
      <c r="W93" s="88">
        <v>49207139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  <c r="AC93" s="88">
        <v>0</v>
      </c>
      <c r="AD93" s="68"/>
      <c r="AE93" s="68"/>
      <c r="AF93" s="68"/>
      <c r="AG93" s="68"/>
      <c r="AH93" s="68"/>
    </row>
    <row r="94" spans="1:34" s="68" customFormat="1" ht="21" customHeight="1">
      <c r="A94" s="110" t="s">
        <v>407</v>
      </c>
      <c r="B94" s="62" t="s">
        <v>382</v>
      </c>
      <c r="C94" s="87">
        <v>0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</row>
    <row r="95" spans="1:34" s="68" customFormat="1" ht="21" customHeight="1">
      <c r="A95" s="111"/>
      <c r="B95" s="61" t="s">
        <v>383</v>
      </c>
      <c r="C95" s="87">
        <v>7292380</v>
      </c>
      <c r="D95" s="87">
        <v>2157433</v>
      </c>
      <c r="E95" s="87">
        <v>9449813</v>
      </c>
      <c r="F95" s="87">
        <v>7292380</v>
      </c>
      <c r="G95" s="87">
        <v>2157433</v>
      </c>
      <c r="H95" s="87">
        <v>9449813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</row>
    <row r="96" spans="1:34" s="68" customFormat="1" ht="21" customHeight="1">
      <c r="A96" s="112"/>
      <c r="B96" s="61" t="s">
        <v>384</v>
      </c>
      <c r="C96" s="87">
        <v>12557191</v>
      </c>
      <c r="D96" s="87">
        <v>9302144</v>
      </c>
      <c r="E96" s="87">
        <v>21859335</v>
      </c>
      <c r="F96" s="87">
        <v>12557191</v>
      </c>
      <c r="G96" s="87">
        <v>9302144</v>
      </c>
      <c r="H96" s="87">
        <v>21859335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</row>
    <row r="97" spans="1:34" ht="21" customHeight="1" thickBot="1">
      <c r="A97" s="60" t="s">
        <v>385</v>
      </c>
      <c r="B97" s="59"/>
      <c r="C97" s="88">
        <v>19849571</v>
      </c>
      <c r="D97" s="88">
        <v>11459577</v>
      </c>
      <c r="E97" s="88">
        <v>31309148</v>
      </c>
      <c r="F97" s="88">
        <v>19849571</v>
      </c>
      <c r="G97" s="88">
        <v>11459577</v>
      </c>
      <c r="H97" s="88">
        <v>31309148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68"/>
      <c r="AE97" s="68"/>
      <c r="AF97" s="68"/>
      <c r="AG97" s="68"/>
      <c r="AH97" s="68"/>
    </row>
    <row r="98" spans="1:34" s="68" customFormat="1" ht="21" customHeight="1">
      <c r="A98" s="110" t="s">
        <v>408</v>
      </c>
      <c r="B98" s="62" t="s">
        <v>382</v>
      </c>
      <c r="C98" s="87">
        <v>1864481</v>
      </c>
      <c r="D98" s="87">
        <v>2209319</v>
      </c>
      <c r="E98" s="87">
        <v>4073800</v>
      </c>
      <c r="F98" s="87">
        <v>1864481</v>
      </c>
      <c r="G98" s="87">
        <v>2209319</v>
      </c>
      <c r="H98" s="87">
        <v>4073800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</row>
    <row r="99" spans="1:34" s="68" customFormat="1" ht="21" customHeight="1">
      <c r="A99" s="111"/>
      <c r="B99" s="61" t="s">
        <v>383</v>
      </c>
      <c r="C99" s="87">
        <v>24684973</v>
      </c>
      <c r="D99" s="87">
        <v>8079242</v>
      </c>
      <c r="E99" s="87">
        <v>32764215</v>
      </c>
      <c r="F99" s="87">
        <v>24380284</v>
      </c>
      <c r="G99" s="87">
        <v>8079242</v>
      </c>
      <c r="H99" s="87">
        <v>32459526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304689</v>
      </c>
      <c r="P99" s="87">
        <v>0</v>
      </c>
      <c r="Q99" s="87">
        <v>304689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</row>
    <row r="100" spans="1:34" s="68" customFormat="1" ht="21" customHeight="1">
      <c r="A100" s="112"/>
      <c r="B100" s="61" t="s">
        <v>384</v>
      </c>
      <c r="C100" s="87">
        <v>84350735</v>
      </c>
      <c r="D100" s="87">
        <v>664129188</v>
      </c>
      <c r="E100" s="87">
        <v>748479923</v>
      </c>
      <c r="F100" s="87">
        <v>84350735</v>
      </c>
      <c r="G100" s="87">
        <v>657698969</v>
      </c>
      <c r="H100" s="87">
        <v>742049704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0</v>
      </c>
      <c r="P100" s="87">
        <v>6430219</v>
      </c>
      <c r="Q100" s="87">
        <v>6430219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</row>
    <row r="101" spans="1:34" ht="21" customHeight="1" thickBot="1">
      <c r="A101" s="60" t="s">
        <v>385</v>
      </c>
      <c r="B101" s="59"/>
      <c r="C101" s="88">
        <v>110900189</v>
      </c>
      <c r="D101" s="88">
        <v>674417749</v>
      </c>
      <c r="E101" s="88">
        <v>785317938</v>
      </c>
      <c r="F101" s="88">
        <v>110595500</v>
      </c>
      <c r="G101" s="88">
        <v>667987530</v>
      </c>
      <c r="H101" s="88">
        <v>778583030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304689</v>
      </c>
      <c r="P101" s="88">
        <v>6430219</v>
      </c>
      <c r="Q101" s="88">
        <v>6734908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68"/>
      <c r="AE101" s="68"/>
      <c r="AF101" s="68"/>
      <c r="AG101" s="68"/>
      <c r="AH101" s="68"/>
    </row>
    <row r="102" spans="1:34" s="68" customFormat="1" ht="21" customHeight="1">
      <c r="A102" s="110" t="s">
        <v>409</v>
      </c>
      <c r="B102" s="62" t="s">
        <v>382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</row>
    <row r="103" spans="1:34" s="68" customFormat="1" ht="21" customHeight="1">
      <c r="A103" s="111"/>
      <c r="B103" s="61" t="s">
        <v>383</v>
      </c>
      <c r="C103" s="87">
        <v>0</v>
      </c>
      <c r="D103" s="87">
        <v>44860343</v>
      </c>
      <c r="E103" s="87">
        <v>44860343</v>
      </c>
      <c r="F103" s="87">
        <v>0</v>
      </c>
      <c r="G103" s="87">
        <v>13856191</v>
      </c>
      <c r="H103" s="87">
        <v>13856191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v>31004152</v>
      </c>
      <c r="W103" s="87">
        <v>31004152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</row>
    <row r="104" spans="1:34" s="68" customFormat="1" ht="21" customHeight="1">
      <c r="A104" s="112"/>
      <c r="B104" s="61" t="s">
        <v>384</v>
      </c>
      <c r="C104" s="87">
        <v>44907727</v>
      </c>
      <c r="D104" s="87">
        <v>25485465</v>
      </c>
      <c r="E104" s="87">
        <v>70393192</v>
      </c>
      <c r="F104" s="87">
        <v>44907727</v>
      </c>
      <c r="G104" s="87">
        <v>25485465</v>
      </c>
      <c r="H104" s="87">
        <v>70393192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</row>
    <row r="105" spans="1:34" ht="21" customHeight="1" thickBot="1">
      <c r="A105" s="60" t="s">
        <v>385</v>
      </c>
      <c r="B105" s="59"/>
      <c r="C105" s="88">
        <v>44907727</v>
      </c>
      <c r="D105" s="88">
        <v>70345808</v>
      </c>
      <c r="E105" s="88">
        <v>115253535</v>
      </c>
      <c r="F105" s="88">
        <v>44907727</v>
      </c>
      <c r="G105" s="88">
        <v>39341656</v>
      </c>
      <c r="H105" s="88">
        <v>84249383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31004152</v>
      </c>
      <c r="W105" s="88">
        <v>31004152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68"/>
      <c r="AE105" s="68"/>
      <c r="AF105" s="68"/>
      <c r="AG105" s="68"/>
      <c r="AH105" s="68"/>
    </row>
    <row r="106" spans="1:34" s="68" customFormat="1" ht="21" customHeight="1">
      <c r="A106" s="110" t="s">
        <v>410</v>
      </c>
      <c r="B106" s="62" t="s">
        <v>382</v>
      </c>
      <c r="C106" s="87">
        <v>0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</row>
    <row r="107" spans="1:34" s="68" customFormat="1" ht="21" customHeight="1">
      <c r="A107" s="111"/>
      <c r="B107" s="61" t="s">
        <v>383</v>
      </c>
      <c r="C107" s="87">
        <v>0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</row>
    <row r="108" spans="1:34" s="68" customFormat="1" ht="21" customHeight="1">
      <c r="A108" s="112"/>
      <c r="B108" s="61" t="s">
        <v>384</v>
      </c>
      <c r="C108" s="87">
        <v>84369738</v>
      </c>
      <c r="D108" s="87">
        <v>166724268</v>
      </c>
      <c r="E108" s="87">
        <v>251094006</v>
      </c>
      <c r="F108" s="87">
        <v>84369738</v>
      </c>
      <c r="G108" s="87">
        <v>166724268</v>
      </c>
      <c r="H108" s="87">
        <v>251094006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0</v>
      </c>
      <c r="V108" s="87">
        <v>0</v>
      </c>
      <c r="W108" s="87">
        <v>0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</row>
    <row r="109" spans="1:34" ht="21" customHeight="1" thickBot="1">
      <c r="A109" s="60" t="s">
        <v>385</v>
      </c>
      <c r="B109" s="59"/>
      <c r="C109" s="88">
        <v>84369738</v>
      </c>
      <c r="D109" s="88">
        <v>166724268</v>
      </c>
      <c r="E109" s="88">
        <v>251094006</v>
      </c>
      <c r="F109" s="88">
        <v>84369738</v>
      </c>
      <c r="G109" s="88">
        <v>166724268</v>
      </c>
      <c r="H109" s="88">
        <v>251094006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68"/>
      <c r="AE109" s="68"/>
      <c r="AF109" s="68"/>
      <c r="AG109" s="68"/>
      <c r="AH109" s="68"/>
    </row>
    <row r="110" spans="1:34" s="68" customFormat="1" ht="21" customHeight="1">
      <c r="A110" s="110" t="s">
        <v>411</v>
      </c>
      <c r="B110" s="62" t="s">
        <v>382</v>
      </c>
      <c r="C110" s="87">
        <v>0</v>
      </c>
      <c r="D110" s="87"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</row>
    <row r="111" spans="1:34" s="68" customFormat="1" ht="21" customHeight="1">
      <c r="A111" s="111"/>
      <c r="B111" s="61" t="s">
        <v>383</v>
      </c>
      <c r="C111" s="87">
        <v>0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</row>
    <row r="112" spans="1:34" s="68" customFormat="1" ht="21" customHeight="1">
      <c r="A112" s="112"/>
      <c r="B112" s="61" t="s">
        <v>384</v>
      </c>
      <c r="C112" s="87">
        <v>9083158</v>
      </c>
      <c r="D112" s="87">
        <v>14187688</v>
      </c>
      <c r="E112" s="87">
        <v>23270846</v>
      </c>
      <c r="F112" s="87">
        <v>9083158</v>
      </c>
      <c r="G112" s="87">
        <v>14187688</v>
      </c>
      <c r="H112" s="87">
        <v>23270846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</row>
    <row r="113" spans="1:34" ht="21" customHeight="1" thickBot="1">
      <c r="A113" s="60" t="s">
        <v>385</v>
      </c>
      <c r="B113" s="59"/>
      <c r="C113" s="88">
        <v>9083158</v>
      </c>
      <c r="D113" s="88">
        <v>14187688</v>
      </c>
      <c r="E113" s="88">
        <v>23270846</v>
      </c>
      <c r="F113" s="88">
        <v>9083158</v>
      </c>
      <c r="G113" s="88">
        <v>14187688</v>
      </c>
      <c r="H113" s="88">
        <v>23270846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68"/>
      <c r="AE113" s="68"/>
      <c r="AF113" s="68"/>
      <c r="AG113" s="68"/>
      <c r="AH113" s="68"/>
    </row>
    <row r="114" spans="1:34" s="68" customFormat="1" ht="21" customHeight="1">
      <c r="A114" s="110" t="s">
        <v>412</v>
      </c>
      <c r="B114" s="62" t="s">
        <v>382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</row>
    <row r="115" spans="1:34" s="68" customFormat="1" ht="21" customHeight="1">
      <c r="A115" s="111"/>
      <c r="B115" s="61" t="s">
        <v>383</v>
      </c>
      <c r="C115" s="87">
        <v>0</v>
      </c>
      <c r="D115" s="87">
        <v>0</v>
      </c>
      <c r="E115" s="87">
        <v>0</v>
      </c>
      <c r="F115" s="87">
        <v>0</v>
      </c>
      <c r="G115" s="87">
        <v>0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</row>
    <row r="116" spans="1:34" s="68" customFormat="1" ht="21" customHeight="1">
      <c r="A116" s="112"/>
      <c r="B116" s="61" t="s">
        <v>384</v>
      </c>
      <c r="C116" s="87">
        <v>0</v>
      </c>
      <c r="D116" s="87">
        <v>0</v>
      </c>
      <c r="E116" s="87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</row>
    <row r="117" spans="1:34" ht="21" customHeight="1" thickBot="1">
      <c r="A117" s="60" t="s">
        <v>385</v>
      </c>
      <c r="B117" s="59"/>
      <c r="C117" s="88">
        <v>0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68"/>
      <c r="AE117" s="68"/>
      <c r="AF117" s="68"/>
      <c r="AG117" s="68"/>
      <c r="AH117" s="68"/>
    </row>
    <row r="118" spans="1:34" s="68" customFormat="1" ht="21" customHeight="1">
      <c r="A118" s="110" t="s">
        <v>413</v>
      </c>
      <c r="B118" s="62" t="s">
        <v>382</v>
      </c>
      <c r="C118" s="87">
        <v>34087104</v>
      </c>
      <c r="D118" s="87">
        <v>23733510</v>
      </c>
      <c r="E118" s="87">
        <v>57820614</v>
      </c>
      <c r="F118" s="87">
        <v>259825</v>
      </c>
      <c r="G118" s="87">
        <v>398860</v>
      </c>
      <c r="H118" s="87">
        <v>658685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33827279</v>
      </c>
      <c r="V118" s="87">
        <v>23334650</v>
      </c>
      <c r="W118" s="87">
        <v>57161929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</row>
    <row r="119" spans="1:34" s="68" customFormat="1" ht="21" customHeight="1">
      <c r="A119" s="111"/>
      <c r="B119" s="61" t="s">
        <v>383</v>
      </c>
      <c r="C119" s="87">
        <v>88698794</v>
      </c>
      <c r="D119" s="87">
        <v>39128196</v>
      </c>
      <c r="E119" s="87">
        <v>127826990</v>
      </c>
      <c r="F119" s="87">
        <v>88698794</v>
      </c>
      <c r="G119" s="87">
        <v>16699746</v>
      </c>
      <c r="H119" s="87">
        <v>105398540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22428450</v>
      </c>
      <c r="W119" s="87">
        <v>22428450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</row>
    <row r="120" spans="1:34" s="68" customFormat="1" ht="21" customHeight="1">
      <c r="A120" s="112"/>
      <c r="B120" s="61" t="s">
        <v>384</v>
      </c>
      <c r="C120" s="87">
        <v>179912629</v>
      </c>
      <c r="D120" s="87">
        <v>40350750</v>
      </c>
      <c r="E120" s="87">
        <v>220263379</v>
      </c>
      <c r="F120" s="87">
        <v>146234491</v>
      </c>
      <c r="G120" s="87">
        <v>40350750</v>
      </c>
      <c r="H120" s="87">
        <v>186585241</v>
      </c>
      <c r="I120" s="87">
        <v>28942509</v>
      </c>
      <c r="J120" s="87">
        <v>0</v>
      </c>
      <c r="K120" s="87">
        <v>28942509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4735629</v>
      </c>
      <c r="V120" s="87">
        <v>0</v>
      </c>
      <c r="W120" s="87">
        <v>4735629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</row>
    <row r="121" spans="1:34" ht="21" customHeight="1" thickBot="1">
      <c r="A121" s="60" t="s">
        <v>385</v>
      </c>
      <c r="B121" s="59"/>
      <c r="C121" s="88">
        <v>302698527</v>
      </c>
      <c r="D121" s="88">
        <v>103212456</v>
      </c>
      <c r="E121" s="88">
        <v>405910983</v>
      </c>
      <c r="F121" s="88">
        <v>235193110</v>
      </c>
      <c r="G121" s="88">
        <v>57449356</v>
      </c>
      <c r="H121" s="88">
        <v>292642466</v>
      </c>
      <c r="I121" s="88">
        <v>28942509</v>
      </c>
      <c r="J121" s="88">
        <v>0</v>
      </c>
      <c r="K121" s="88">
        <v>28942509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38562908</v>
      </c>
      <c r="V121" s="88">
        <v>45763100</v>
      </c>
      <c r="W121" s="88">
        <v>84326008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68"/>
      <c r="AE121" s="68"/>
      <c r="AF121" s="68"/>
      <c r="AG121" s="68"/>
      <c r="AH121" s="68"/>
    </row>
    <row r="122" spans="1:34" s="68" customFormat="1" ht="21" customHeight="1">
      <c r="A122" s="110" t="s">
        <v>414</v>
      </c>
      <c r="B122" s="62" t="s">
        <v>382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</row>
    <row r="123" spans="1:34" s="68" customFormat="1" ht="21" customHeight="1">
      <c r="A123" s="111" t="s">
        <v>414</v>
      </c>
      <c r="B123" s="61" t="s">
        <v>383</v>
      </c>
      <c r="C123" s="87">
        <v>0</v>
      </c>
      <c r="D123" s="87">
        <v>0</v>
      </c>
      <c r="E123" s="87">
        <v>0</v>
      </c>
      <c r="F123" s="87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</row>
    <row r="124" spans="1:34" s="68" customFormat="1" ht="21" customHeight="1">
      <c r="A124" s="112"/>
      <c r="B124" s="61" t="s">
        <v>384</v>
      </c>
      <c r="C124" s="87">
        <v>0</v>
      </c>
      <c r="D124" s="87">
        <v>0</v>
      </c>
      <c r="E124" s="87">
        <v>0</v>
      </c>
      <c r="F124" s="87">
        <v>0</v>
      </c>
      <c r="G124" s="87">
        <v>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</row>
    <row r="125" spans="1:34" ht="21" customHeight="1" thickBot="1">
      <c r="A125" s="60" t="s">
        <v>385</v>
      </c>
      <c r="B125" s="59"/>
      <c r="C125" s="88">
        <v>0</v>
      </c>
      <c r="D125" s="88">
        <v>0</v>
      </c>
      <c r="E125" s="88">
        <v>0</v>
      </c>
      <c r="F125" s="88">
        <v>0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68"/>
      <c r="AE125" s="68"/>
      <c r="AF125" s="68"/>
      <c r="AG125" s="68"/>
      <c r="AH125" s="68"/>
    </row>
    <row r="126" spans="1:34" s="68" customFormat="1" ht="21" customHeight="1">
      <c r="A126" s="110" t="s">
        <v>415</v>
      </c>
      <c r="B126" s="62" t="s">
        <v>382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v>0</v>
      </c>
      <c r="W126" s="87">
        <v>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</row>
    <row r="127" spans="1:34" s="68" customFormat="1" ht="21" customHeight="1">
      <c r="A127" s="111"/>
      <c r="B127" s="61" t="s">
        <v>383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v>0</v>
      </c>
      <c r="W127" s="87">
        <v>0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</row>
    <row r="128" spans="1:34" s="68" customFormat="1" ht="21" customHeight="1">
      <c r="A128" s="112"/>
      <c r="B128" s="61" t="s">
        <v>384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</row>
    <row r="129" spans="1:34" ht="17.5" thickBot="1">
      <c r="A129" s="60" t="s">
        <v>385</v>
      </c>
      <c r="B129" s="59"/>
      <c r="C129" s="88">
        <v>0</v>
      </c>
      <c r="D129" s="88">
        <v>0</v>
      </c>
      <c r="E129" s="88">
        <v>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68"/>
      <c r="AE129" s="68"/>
      <c r="AF129" s="68"/>
      <c r="AG129" s="68"/>
      <c r="AH129" s="68"/>
    </row>
    <row r="130" spans="1:34" s="68" customFormat="1">
      <c r="A130" s="110" t="s">
        <v>416</v>
      </c>
      <c r="B130" s="62" t="s">
        <v>382</v>
      </c>
      <c r="C130" s="87">
        <v>0</v>
      </c>
      <c r="D130" s="87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</row>
    <row r="131" spans="1:34" s="68" customFormat="1">
      <c r="A131" s="111"/>
      <c r="B131" s="61" t="s">
        <v>383</v>
      </c>
      <c r="C131" s="87">
        <v>0</v>
      </c>
      <c r="D131" s="87">
        <v>0</v>
      </c>
      <c r="E131" s="87">
        <v>0</v>
      </c>
      <c r="F131" s="87">
        <v>0</v>
      </c>
      <c r="G131" s="87">
        <v>0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0</v>
      </c>
      <c r="V131" s="87">
        <v>0</v>
      </c>
      <c r="W131" s="87">
        <v>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</row>
    <row r="132" spans="1:34" s="68" customFormat="1">
      <c r="A132" s="112"/>
      <c r="B132" s="61" t="s">
        <v>384</v>
      </c>
      <c r="C132" s="87">
        <v>16269149</v>
      </c>
      <c r="D132" s="87">
        <v>2991328</v>
      </c>
      <c r="E132" s="87">
        <v>19260477</v>
      </c>
      <c r="F132" s="87">
        <v>16269149</v>
      </c>
      <c r="G132" s="87">
        <v>2991328</v>
      </c>
      <c r="H132" s="87">
        <v>19260477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</row>
    <row r="133" spans="1:34" ht="17.5" thickBot="1">
      <c r="A133" s="60" t="s">
        <v>385</v>
      </c>
      <c r="B133" s="59"/>
      <c r="C133" s="88">
        <v>16269149</v>
      </c>
      <c r="D133" s="88">
        <v>2991328</v>
      </c>
      <c r="E133" s="88">
        <v>19260477</v>
      </c>
      <c r="F133" s="88">
        <v>16269149</v>
      </c>
      <c r="G133" s="88">
        <v>2991328</v>
      </c>
      <c r="H133" s="88">
        <v>19260477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68"/>
      <c r="AE133" s="68"/>
      <c r="AF133" s="68"/>
      <c r="AG133" s="68"/>
      <c r="AH133" s="68"/>
    </row>
    <row r="134" spans="1:34" s="68" customFormat="1">
      <c r="A134" s="110" t="s">
        <v>417</v>
      </c>
      <c r="B134" s="62" t="s">
        <v>382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</row>
    <row r="135" spans="1:34" s="68" customFormat="1">
      <c r="A135" s="111"/>
      <c r="B135" s="61" t="s">
        <v>383</v>
      </c>
      <c r="C135" s="87">
        <v>0</v>
      </c>
      <c r="D135" s="87">
        <v>0</v>
      </c>
      <c r="E135" s="87">
        <v>0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</row>
    <row r="136" spans="1:34" s="68" customFormat="1">
      <c r="A136" s="112"/>
      <c r="B136" s="61" t="s">
        <v>384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  <c r="H136" s="87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</row>
    <row r="137" spans="1:34" ht="17.5" thickBot="1">
      <c r="A137" s="60" t="s">
        <v>385</v>
      </c>
      <c r="B137" s="59"/>
      <c r="C137" s="88">
        <v>0</v>
      </c>
      <c r="D137" s="88">
        <v>0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68"/>
      <c r="AE137" s="68"/>
      <c r="AF137" s="68"/>
      <c r="AG137" s="68"/>
      <c r="AH137" s="68"/>
    </row>
    <row r="138" spans="1:34" s="68" customFormat="1">
      <c r="A138" s="110" t="s">
        <v>418</v>
      </c>
      <c r="B138" s="62" t="s">
        <v>382</v>
      </c>
      <c r="C138" s="87">
        <v>95387845</v>
      </c>
      <c r="D138" s="87">
        <v>0</v>
      </c>
      <c r="E138" s="87">
        <v>95387845</v>
      </c>
      <c r="F138" s="87">
        <v>95387845</v>
      </c>
      <c r="G138" s="87">
        <v>0</v>
      </c>
      <c r="H138" s="87">
        <v>95387845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</row>
    <row r="139" spans="1:34" s="68" customFormat="1">
      <c r="A139" s="111"/>
      <c r="B139" s="61" t="s">
        <v>383</v>
      </c>
      <c r="C139" s="87">
        <v>0</v>
      </c>
      <c r="D139" s="87">
        <v>1483820</v>
      </c>
      <c r="E139" s="87">
        <v>1483820</v>
      </c>
      <c r="F139" s="87">
        <v>0</v>
      </c>
      <c r="G139" s="87">
        <v>1483820</v>
      </c>
      <c r="H139" s="87">
        <v>1483820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0</v>
      </c>
      <c r="V139" s="87">
        <v>0</v>
      </c>
      <c r="W139" s="87">
        <v>0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</row>
    <row r="140" spans="1:34" s="68" customFormat="1">
      <c r="A140" s="112"/>
      <c r="B140" s="61" t="s">
        <v>384</v>
      </c>
      <c r="C140" s="87">
        <v>248093642</v>
      </c>
      <c r="D140" s="87">
        <v>60300748</v>
      </c>
      <c r="E140" s="87">
        <v>308394390</v>
      </c>
      <c r="F140" s="87">
        <v>248093642</v>
      </c>
      <c r="G140" s="87">
        <v>60300748</v>
      </c>
      <c r="H140" s="87">
        <v>308394390</v>
      </c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</row>
    <row r="141" spans="1:34" ht="17.5" thickBot="1">
      <c r="A141" s="60" t="s">
        <v>385</v>
      </c>
      <c r="B141" s="59"/>
      <c r="C141" s="88">
        <v>343481487</v>
      </c>
      <c r="D141" s="88">
        <v>61784568</v>
      </c>
      <c r="E141" s="88">
        <v>405266055</v>
      </c>
      <c r="F141" s="88">
        <v>343481487</v>
      </c>
      <c r="G141" s="88">
        <v>61784568</v>
      </c>
      <c r="H141" s="88">
        <v>405266055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0</v>
      </c>
      <c r="V141" s="88">
        <v>0</v>
      </c>
      <c r="W141" s="88">
        <v>0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68"/>
      <c r="AE141" s="68"/>
      <c r="AF141" s="68"/>
      <c r="AG141" s="68"/>
      <c r="AH141" s="68"/>
    </row>
    <row r="142" spans="1:34" s="68" customFormat="1">
      <c r="A142" s="110" t="s">
        <v>419</v>
      </c>
      <c r="B142" s="62" t="s">
        <v>382</v>
      </c>
      <c r="C142" s="87">
        <v>0</v>
      </c>
      <c r="D142" s="87">
        <v>0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</row>
    <row r="143" spans="1:34" s="68" customFormat="1">
      <c r="A143" s="111"/>
      <c r="B143" s="61" t="s">
        <v>383</v>
      </c>
      <c r="C143" s="87">
        <v>14236253</v>
      </c>
      <c r="D143" s="87">
        <v>0</v>
      </c>
      <c r="E143" s="87">
        <v>14236253</v>
      </c>
      <c r="F143" s="87">
        <v>0</v>
      </c>
      <c r="G143" s="87">
        <v>0</v>
      </c>
      <c r="H143" s="87"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14236253</v>
      </c>
      <c r="V143" s="87">
        <v>0</v>
      </c>
      <c r="W143" s="87">
        <v>14236253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</row>
    <row r="144" spans="1:34" s="68" customFormat="1">
      <c r="A144" s="112"/>
      <c r="B144" s="61" t="s">
        <v>384</v>
      </c>
      <c r="C144" s="87">
        <v>808279</v>
      </c>
      <c r="D144" s="87">
        <v>1073091</v>
      </c>
      <c r="E144" s="87">
        <v>1881370</v>
      </c>
      <c r="F144" s="87">
        <v>808279</v>
      </c>
      <c r="G144" s="87">
        <v>1073091</v>
      </c>
      <c r="H144" s="87">
        <v>1881370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</row>
    <row r="145" spans="1:34" ht="17.5" thickBot="1">
      <c r="A145" s="60" t="s">
        <v>385</v>
      </c>
      <c r="B145" s="59"/>
      <c r="C145" s="88">
        <v>15044532</v>
      </c>
      <c r="D145" s="88">
        <v>1073091</v>
      </c>
      <c r="E145" s="88">
        <v>16117623</v>
      </c>
      <c r="F145" s="88">
        <v>808279</v>
      </c>
      <c r="G145" s="88">
        <v>1073091</v>
      </c>
      <c r="H145" s="88">
        <v>1881370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14236253</v>
      </c>
      <c r="V145" s="88">
        <v>0</v>
      </c>
      <c r="W145" s="88">
        <v>14236253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68"/>
      <c r="AE145" s="68"/>
      <c r="AF145" s="68"/>
      <c r="AG145" s="68"/>
      <c r="AH145" s="68"/>
    </row>
    <row r="146" spans="1:34" s="68" customFormat="1">
      <c r="A146" s="110" t="s">
        <v>420</v>
      </c>
      <c r="B146" s="62" t="s">
        <v>382</v>
      </c>
      <c r="C146" s="87">
        <v>0</v>
      </c>
      <c r="D146" s="87">
        <v>0</v>
      </c>
      <c r="E146" s="87">
        <v>0</v>
      </c>
      <c r="F146" s="87">
        <v>0</v>
      </c>
      <c r="G146" s="87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</row>
    <row r="147" spans="1:34" s="68" customFormat="1">
      <c r="A147" s="111"/>
      <c r="B147" s="61" t="s">
        <v>383</v>
      </c>
      <c r="C147" s="87">
        <v>0</v>
      </c>
      <c r="D147" s="87">
        <v>7468908</v>
      </c>
      <c r="E147" s="87">
        <v>7468908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7468908</v>
      </c>
      <c r="W147" s="87">
        <v>7468908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</row>
    <row r="148" spans="1:34" s="68" customFormat="1">
      <c r="A148" s="112"/>
      <c r="B148" s="61" t="s">
        <v>384</v>
      </c>
      <c r="C148" s="87">
        <v>80675605</v>
      </c>
      <c r="D148" s="87">
        <v>6691161</v>
      </c>
      <c r="E148" s="87">
        <v>87366766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80675605</v>
      </c>
      <c r="V148" s="87">
        <v>6691161</v>
      </c>
      <c r="W148" s="87">
        <v>87366766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</row>
    <row r="149" spans="1:34" ht="17.5" thickBot="1">
      <c r="A149" s="60" t="s">
        <v>385</v>
      </c>
      <c r="B149" s="59"/>
      <c r="C149" s="88">
        <v>80675605</v>
      </c>
      <c r="D149" s="88">
        <v>14160069</v>
      </c>
      <c r="E149" s="88">
        <v>94835674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80675605</v>
      </c>
      <c r="V149" s="88">
        <v>14160069</v>
      </c>
      <c r="W149" s="88">
        <v>94835674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68"/>
      <c r="AE149" s="68"/>
      <c r="AF149" s="68"/>
      <c r="AG149" s="68"/>
      <c r="AH149" s="68"/>
    </row>
    <row r="150" spans="1:34" s="68" customFormat="1" ht="17.5" thickBot="1">
      <c r="A150" s="76" t="s">
        <v>421</v>
      </c>
      <c r="B150" s="77"/>
      <c r="C150" s="86">
        <f>C151+C152+C153</f>
        <v>92008791503</v>
      </c>
      <c r="D150" s="86">
        <f>D151+D152+D153</f>
        <v>97819757504</v>
      </c>
      <c r="E150" s="86">
        <f>C150+D150</f>
        <v>189828549007</v>
      </c>
      <c r="F150" s="86">
        <f>F151+F152+F153</f>
        <v>38011871539</v>
      </c>
      <c r="G150" s="86">
        <f>G151+G152+G153</f>
        <v>64977911801</v>
      </c>
      <c r="H150" s="86">
        <f>F150+G150</f>
        <v>102989783340</v>
      </c>
      <c r="I150" s="86">
        <v>44369979986</v>
      </c>
      <c r="J150" s="86">
        <v>21999450718</v>
      </c>
      <c r="K150" s="86">
        <v>66369430704</v>
      </c>
      <c r="L150" s="86">
        <v>114753054</v>
      </c>
      <c r="M150" s="86">
        <v>100613934</v>
      </c>
      <c r="N150" s="86">
        <v>215366988</v>
      </c>
      <c r="O150" s="86">
        <v>1316571184</v>
      </c>
      <c r="P150" s="86">
        <v>1053326684</v>
      </c>
      <c r="Q150" s="86">
        <v>2369897868</v>
      </c>
      <c r="R150" s="86">
        <v>6149807</v>
      </c>
      <c r="S150" s="86">
        <v>21260912</v>
      </c>
      <c r="T150" s="86">
        <v>27410719</v>
      </c>
      <c r="U150" s="86">
        <v>7198318927</v>
      </c>
      <c r="V150" s="86">
        <v>4327947755</v>
      </c>
      <c r="W150" s="86">
        <v>11526266682</v>
      </c>
      <c r="X150" s="86">
        <v>354766763</v>
      </c>
      <c r="Y150" s="86">
        <v>260384806</v>
      </c>
      <c r="Z150" s="86">
        <v>615151569</v>
      </c>
      <c r="AA150" s="86">
        <v>636380243</v>
      </c>
      <c r="AB150" s="86">
        <v>5078860894</v>
      </c>
      <c r="AC150" s="86">
        <v>5715241137</v>
      </c>
      <c r="AD150" s="96"/>
    </row>
    <row r="151" spans="1:34" s="68" customFormat="1">
      <c r="A151" s="83" t="s">
        <v>385</v>
      </c>
      <c r="B151" s="75" t="s">
        <v>382</v>
      </c>
      <c r="C151" s="82">
        <f t="shared" ref="C151:D153" si="4">C6+C10+C14+C18+C22+C26+C30+C34+C38+C42+C46+C50+C54+C58+C62+C66+C70+C74+C78+C82+C86+C90+C94+C98+C102+C106+C110+C114+C118+C122+C126+C130+C134+C138+C142+C146</f>
        <v>12795825462</v>
      </c>
      <c r="D151" s="82">
        <f t="shared" si="4"/>
        <v>31594855879</v>
      </c>
      <c r="E151" s="82">
        <f>C151+D151</f>
        <v>44390681341</v>
      </c>
      <c r="F151" s="82">
        <f>F6+F10+F14+F18+F22+F26+F30+F34+F38+F42+F46+F50+F54+F58+F62+F66+F70+F74+F78+F82+F86+F90+F94+F98+F102+F106+F110+F114+F118+F122+F126+F130+F134+F138+F142+F146</f>
        <v>10330989779</v>
      </c>
      <c r="G151" s="82">
        <f t="shared" ref="G151:G153" si="5">G6+G10+G14+G18+G22+G26+G30+G34+G38+G42+G46+G50+G54+G58+G62+G66+G70+G74+G78+G82+G86+G90+G94+G98+G102+G106+G110+G114+G118+G122+G126+G130+G134+G138+G142+G146</f>
        <v>26590307618</v>
      </c>
      <c r="H151" s="82">
        <f>F151+G151</f>
        <v>36921297397</v>
      </c>
      <c r="I151" s="82">
        <v>1118592087</v>
      </c>
      <c r="J151" s="82">
        <v>987232539</v>
      </c>
      <c r="K151" s="82">
        <v>2105824626</v>
      </c>
      <c r="L151" s="82">
        <v>108304156</v>
      </c>
      <c r="M151" s="82">
        <v>93638850</v>
      </c>
      <c r="N151" s="82">
        <v>201943006</v>
      </c>
      <c r="O151" s="82">
        <v>639137605</v>
      </c>
      <c r="P151" s="82">
        <v>466136795</v>
      </c>
      <c r="Q151" s="82">
        <v>1105274400</v>
      </c>
      <c r="R151" s="82">
        <v>5248676</v>
      </c>
      <c r="S151" s="82">
        <v>1605607</v>
      </c>
      <c r="T151" s="82">
        <v>6854283</v>
      </c>
      <c r="U151" s="82">
        <v>388978822</v>
      </c>
      <c r="V151" s="82">
        <v>161490838</v>
      </c>
      <c r="W151" s="82">
        <v>550469660</v>
      </c>
      <c r="X151" s="82">
        <v>18075110</v>
      </c>
      <c r="Y151" s="82">
        <v>49589495</v>
      </c>
      <c r="Z151" s="82">
        <v>67664605</v>
      </c>
      <c r="AA151" s="82">
        <v>186499227</v>
      </c>
      <c r="AB151" s="82">
        <v>3244854137</v>
      </c>
      <c r="AC151" s="82">
        <v>3431353364</v>
      </c>
      <c r="AD151" s="97"/>
      <c r="AE151" s="97"/>
      <c r="AF151" s="97"/>
    </row>
    <row r="152" spans="1:34" s="68" customFormat="1">
      <c r="A152" s="84"/>
      <c r="B152" s="74" t="s">
        <v>383</v>
      </c>
      <c r="C152" s="82">
        <f t="shared" si="4"/>
        <v>18879731764</v>
      </c>
      <c r="D152" s="82">
        <f t="shared" si="4"/>
        <v>17607603895</v>
      </c>
      <c r="E152" s="82">
        <f t="shared" ref="E152:E153" si="6">C152+D152</f>
        <v>36487335659</v>
      </c>
      <c r="F152" s="82">
        <f>F7+F11+F15+F19+F23+F27+F31+F35+F39+F43+F47+F51+F55+F59+F63+F67+F71+F75+F79+F83+F87+F91+F95+F99+F103+F107+F111+F115+F119+F123+F127+F131+F135+F139+F143+F147</f>
        <v>8138825248</v>
      </c>
      <c r="G152" s="82">
        <f t="shared" si="5"/>
        <v>6018832791</v>
      </c>
      <c r="H152" s="82">
        <f t="shared" ref="H152:H153" si="7">F152+G152</f>
        <v>14157658039</v>
      </c>
      <c r="I152" s="82">
        <v>8697474318</v>
      </c>
      <c r="J152" s="82">
        <v>8413884358</v>
      </c>
      <c r="K152" s="82">
        <v>17111358676</v>
      </c>
      <c r="L152" s="82">
        <v>3329459</v>
      </c>
      <c r="M152" s="82">
        <v>3967976</v>
      </c>
      <c r="N152" s="82">
        <v>7297435</v>
      </c>
      <c r="O152" s="82">
        <v>129918337</v>
      </c>
      <c r="P152" s="82">
        <v>107783569</v>
      </c>
      <c r="Q152" s="82">
        <v>237701906</v>
      </c>
      <c r="R152" s="82">
        <v>142561</v>
      </c>
      <c r="S152" s="82">
        <v>0</v>
      </c>
      <c r="T152" s="82">
        <v>142561</v>
      </c>
      <c r="U152" s="82">
        <v>1123469172</v>
      </c>
      <c r="V152" s="82">
        <v>1018333133</v>
      </c>
      <c r="W152" s="82">
        <v>2141802305</v>
      </c>
      <c r="X152" s="82">
        <v>336691653</v>
      </c>
      <c r="Y152" s="82">
        <v>210795311</v>
      </c>
      <c r="Z152" s="82">
        <v>547486964</v>
      </c>
      <c r="AA152" s="82">
        <v>449881016</v>
      </c>
      <c r="AB152" s="82">
        <v>1834006757</v>
      </c>
      <c r="AC152" s="82">
        <v>2283887773</v>
      </c>
      <c r="AD152" s="97"/>
      <c r="AE152" s="97"/>
      <c r="AF152" s="97"/>
    </row>
    <row r="153" spans="1:34" s="68" customFormat="1" ht="17.5" thickBot="1">
      <c r="A153" s="85"/>
      <c r="B153" s="78" t="s">
        <v>384</v>
      </c>
      <c r="C153" s="82">
        <f t="shared" si="4"/>
        <v>60333234277</v>
      </c>
      <c r="D153" s="82">
        <f t="shared" si="4"/>
        <v>48617297730</v>
      </c>
      <c r="E153" s="82">
        <f t="shared" si="6"/>
        <v>108950532007</v>
      </c>
      <c r="F153" s="82">
        <f>F8+F12+F16+F20+F24+F28+F32+F36+F40+F44+F48+F52+F56+F60+F64+F68+F72+F76+F80+F84+F88+F92+F96+F100+F104+F108+F112+F116+F120+F124+F128+F132+F136+F140+F144+F148</f>
        <v>19542056512</v>
      </c>
      <c r="G153" s="82">
        <f t="shared" si="5"/>
        <v>32368771392</v>
      </c>
      <c r="H153" s="82">
        <f t="shared" si="7"/>
        <v>51910827904</v>
      </c>
      <c r="I153" s="82">
        <v>34553913581</v>
      </c>
      <c r="J153" s="82">
        <v>12598333821</v>
      </c>
      <c r="K153" s="82">
        <v>47152247402</v>
      </c>
      <c r="L153" s="82">
        <v>3119439</v>
      </c>
      <c r="M153" s="82">
        <v>3007108</v>
      </c>
      <c r="N153" s="82">
        <v>6126547</v>
      </c>
      <c r="O153" s="82">
        <v>547515242</v>
      </c>
      <c r="P153" s="82">
        <v>479406320</v>
      </c>
      <c r="Q153" s="82">
        <v>1026921562</v>
      </c>
      <c r="R153" s="82">
        <v>758570</v>
      </c>
      <c r="S153" s="82">
        <v>19655305</v>
      </c>
      <c r="T153" s="82">
        <v>20413875</v>
      </c>
      <c r="U153" s="82">
        <v>5685870933</v>
      </c>
      <c r="V153" s="82">
        <v>3148123784</v>
      </c>
      <c r="W153" s="82">
        <v>8833994717</v>
      </c>
      <c r="X153" s="82">
        <v>0</v>
      </c>
      <c r="Y153" s="82">
        <v>0</v>
      </c>
      <c r="Z153" s="82">
        <v>0</v>
      </c>
      <c r="AA153" s="82">
        <v>0</v>
      </c>
      <c r="AB153" s="82">
        <v>0</v>
      </c>
      <c r="AC153" s="82">
        <v>0</v>
      </c>
      <c r="AD153" s="97"/>
      <c r="AE153" s="97"/>
      <c r="AF153" s="97"/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422</v>
      </c>
      <c r="B155" s="63" t="s">
        <v>382</v>
      </c>
      <c r="C155" s="87">
        <v>1295402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423</v>
      </c>
      <c r="C156" s="87">
        <v>6347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384</v>
      </c>
      <c r="C157" s="87">
        <v>3395</v>
      </c>
    </row>
    <row r="158" spans="1:34" s="68" customFormat="1">
      <c r="A158" s="109"/>
      <c r="B158" s="63" t="s">
        <v>424</v>
      </c>
      <c r="C158" s="87">
        <v>1305144</v>
      </c>
    </row>
    <row r="162" spans="5:5">
      <c r="E162" s="72"/>
    </row>
    <row r="163" spans="5:5">
      <c r="E163" s="72"/>
    </row>
    <row r="164" spans="5:5">
      <c r="E164" s="72"/>
    </row>
    <row r="165" spans="5:5">
      <c r="E165" s="72"/>
    </row>
    <row r="166" spans="5:5">
      <c r="E166" s="72"/>
    </row>
    <row r="167" spans="5:5">
      <c r="E167" s="72"/>
    </row>
    <row r="168" spans="5:5">
      <c r="E168" s="72"/>
    </row>
    <row r="169" spans="5:5">
      <c r="E169" s="72"/>
    </row>
    <row r="170" spans="5:5">
      <c r="E170" s="72"/>
    </row>
  </sheetData>
  <mergeCells count="52"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</mergeCells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64"/>
  <sheetViews>
    <sheetView zoomScale="34" zoomScaleNormal="34" workbookViewId="0">
      <pane xSplit="2" ySplit="5" topLeftCell="G141" activePane="bottomRight" state="frozen"/>
      <selection pane="topRight" activeCell="C1" sqref="C1"/>
      <selection pane="bottomLeft" activeCell="A6" sqref="A6"/>
      <selection pane="bottomRight" activeCell="N178" sqref="N178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21.90625" style="65" customWidth="1"/>
    <col min="4" max="4" width="20.6328125" style="65" customWidth="1"/>
    <col min="5" max="5" width="22.08984375" style="65" customWidth="1"/>
    <col min="6" max="6" width="20.54296875" style="65" customWidth="1"/>
    <col min="7" max="7" width="19.90625" style="65" customWidth="1"/>
    <col min="8" max="8" width="22.26953125" style="65" customWidth="1"/>
    <col min="9" max="9" width="19.6328125" style="65" customWidth="1"/>
    <col min="10" max="10" width="21.1796875" style="65" customWidth="1"/>
    <col min="11" max="11" width="20.54296875" style="65" customWidth="1"/>
    <col min="12" max="12" width="16.81640625" style="65" customWidth="1"/>
    <col min="13" max="13" width="16.90625" style="65" customWidth="1"/>
    <col min="14" max="14" width="18.54296875" style="65" customWidth="1"/>
    <col min="15" max="15" width="18.26953125" style="65" customWidth="1"/>
    <col min="16" max="16" width="18.90625" style="65" customWidth="1"/>
    <col min="17" max="17" width="18.81640625" style="65" customWidth="1"/>
    <col min="18" max="20" width="14.90625" style="65" customWidth="1"/>
    <col min="21" max="21" width="19.26953125" style="65" customWidth="1"/>
    <col min="22" max="22" width="18.6328125" style="65" customWidth="1"/>
    <col min="23" max="23" width="19.54296875" style="65" customWidth="1"/>
    <col min="24" max="24" width="17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8.90625" style="65" customWidth="1"/>
    <col min="30" max="16384" width="14.90625" style="66"/>
  </cols>
  <sheetData>
    <row r="1" spans="1:34" ht="37.4" customHeight="1">
      <c r="A1" s="113" t="s">
        <v>364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37.5" customHeight="1">
      <c r="A2" s="114" t="s">
        <v>365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366</v>
      </c>
      <c r="C3" s="121" t="s">
        <v>425</v>
      </c>
      <c r="D3" s="122"/>
      <c r="E3" s="122"/>
      <c r="F3" s="120" t="s">
        <v>368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369</v>
      </c>
      <c r="V3" s="119"/>
      <c r="W3" s="119"/>
      <c r="X3" s="119"/>
      <c r="Y3" s="119"/>
      <c r="Z3" s="119"/>
      <c r="AA3" s="116" t="s">
        <v>370</v>
      </c>
      <c r="AB3" s="117"/>
      <c r="AC3" s="117"/>
    </row>
    <row r="4" spans="1:34" ht="20" customHeight="1">
      <c r="A4" s="124"/>
      <c r="B4" s="124" t="s">
        <v>366</v>
      </c>
      <c r="C4" s="122"/>
      <c r="D4" s="122"/>
      <c r="E4" s="122"/>
      <c r="F4" s="118" t="s">
        <v>371</v>
      </c>
      <c r="G4" s="118"/>
      <c r="H4" s="118"/>
      <c r="I4" s="116" t="s">
        <v>372</v>
      </c>
      <c r="J4" s="116"/>
      <c r="K4" s="116"/>
      <c r="L4" s="118" t="s">
        <v>373</v>
      </c>
      <c r="M4" s="118"/>
      <c r="N4" s="118"/>
      <c r="O4" s="116" t="s">
        <v>374</v>
      </c>
      <c r="P4" s="116"/>
      <c r="Q4" s="116"/>
      <c r="R4" s="118" t="s">
        <v>375</v>
      </c>
      <c r="S4" s="118"/>
      <c r="T4" s="118"/>
      <c r="U4" s="116" t="s">
        <v>376</v>
      </c>
      <c r="V4" s="116"/>
      <c r="W4" s="116"/>
      <c r="X4" s="115" t="s">
        <v>377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378</v>
      </c>
      <c r="D5" s="73" t="s">
        <v>379</v>
      </c>
      <c r="E5" s="70" t="s">
        <v>380</v>
      </c>
      <c r="F5" s="71" t="s">
        <v>378</v>
      </c>
      <c r="G5" s="73" t="s">
        <v>379</v>
      </c>
      <c r="H5" s="70" t="s">
        <v>380</v>
      </c>
      <c r="I5" s="71" t="s">
        <v>378</v>
      </c>
      <c r="J5" s="73" t="s">
        <v>379</v>
      </c>
      <c r="K5" s="70" t="s">
        <v>380</v>
      </c>
      <c r="L5" s="71" t="s">
        <v>378</v>
      </c>
      <c r="M5" s="73" t="s">
        <v>379</v>
      </c>
      <c r="N5" s="70" t="s">
        <v>380</v>
      </c>
      <c r="O5" s="71" t="s">
        <v>378</v>
      </c>
      <c r="P5" s="73" t="s">
        <v>379</v>
      </c>
      <c r="Q5" s="70" t="s">
        <v>380</v>
      </c>
      <c r="R5" s="71" t="s">
        <v>378</v>
      </c>
      <c r="S5" s="73" t="s">
        <v>379</v>
      </c>
      <c r="T5" s="70" t="s">
        <v>380</v>
      </c>
      <c r="U5" s="71" t="s">
        <v>378</v>
      </c>
      <c r="V5" s="73" t="s">
        <v>379</v>
      </c>
      <c r="W5" s="70" t="s">
        <v>380</v>
      </c>
      <c r="X5" s="71" t="s">
        <v>378</v>
      </c>
      <c r="Y5" s="73" t="s">
        <v>379</v>
      </c>
      <c r="Z5" s="70" t="s">
        <v>380</v>
      </c>
      <c r="AA5" s="71" t="s">
        <v>378</v>
      </c>
      <c r="AB5" s="73" t="s">
        <v>379</v>
      </c>
      <c r="AC5" s="70" t="s">
        <v>380</v>
      </c>
    </row>
    <row r="6" spans="1:34" s="68" customFormat="1" ht="21" customHeight="1">
      <c r="A6" s="128" t="s">
        <v>381</v>
      </c>
      <c r="B6" s="62" t="s">
        <v>382</v>
      </c>
      <c r="C6" s="87">
        <f>F6+I6+L6+O6+R6+U6+X6+AA6</f>
        <v>93734961573.130005</v>
      </c>
      <c r="D6" s="87">
        <f>G6+J6+M6+P6+S6+V6+Y6+AB6</f>
        <v>123346992040.50948</v>
      </c>
      <c r="E6" s="87">
        <f>C6+D6</f>
        <v>217081953613.63947</v>
      </c>
      <c r="F6" s="87">
        <f>'106年1月'!F6+'106年2月'!F6+'106年3月'!F6+'106年4月'!F6+'106年5月'!F6+'106年6月'!F6+'106年7月'!F6+'106年8月'!F6+'106年9月'!F6+'106年10月'!F6+'106年11月'!F6+'106年12月'!F6-2</f>
        <v>76125285429</v>
      </c>
      <c r="G6" s="87">
        <f>'106年1月'!G6+'106年2月'!G6+'106年3月'!G6+'106年4月'!G6+'106年5月'!G6+'106年6月'!G6+'106年7月'!G6+'106年8月'!G6+'106年9月'!G6+'106年10月'!G6+'106年11月'!G6+'106年12月'!G6</f>
        <v>107965170252</v>
      </c>
      <c r="H6" s="87">
        <f>F6+G6</f>
        <v>184090455681</v>
      </c>
      <c r="I6" s="87">
        <f>'106年1月'!I6+'106年2月'!I6+'106年3月'!I6+'106年4月'!I6+'106年5月'!I6+'106年6月'!I6+'106年7月'!I6+'106年8月'!I6+'106年9月'!I6+'106年10月'!I6+'106年11月'!I6+'106年12月'!I6</f>
        <v>9481087396.5</v>
      </c>
      <c r="J6" s="87">
        <f>'106年1月'!J6+'106年2月'!J6+'106年3月'!J6+'106年4月'!J6+'106年5月'!J6+'106年6月'!J6+'106年7月'!J6+'106年8月'!J6+'106年9月'!J6+'106年10月'!J6+'106年11月'!J6+'106年12月'!J6</f>
        <v>8042526846.1999989</v>
      </c>
      <c r="K6" s="87">
        <f>I6+J6</f>
        <v>17523614242.699997</v>
      </c>
      <c r="L6" s="87">
        <f>'106年1月'!L6+'106年2月'!L6+'106年3月'!L6+'106年4月'!L6+'106年5月'!L6+'106年6月'!L6+'106年7月'!L6+'106年8月'!L6+'106年9月'!L6+'106年10月'!L6+'106年11月'!L6+'106年12月'!L6</f>
        <v>0</v>
      </c>
      <c r="M6" s="87">
        <f>'106年1月'!M6+'106年2月'!M6+'106年3月'!M6+'106年4月'!M6+'106年5月'!M6+'106年6月'!M6+'106年7月'!M6+'106年8月'!M6+'106年9月'!M6+'106年10月'!M6+'106年11月'!M6+'106年12月'!M6</f>
        <v>436677.26</v>
      </c>
      <c r="N6" s="87">
        <f>L6+M6</f>
        <v>436677.26</v>
      </c>
      <c r="O6" s="87">
        <f>'106年1月'!O6+'106年2月'!O6+'106年3月'!O6+'106年4月'!O6+'106年5月'!O6+'106年6月'!O6+'106年7月'!O6+'106年8月'!O6+'106年9月'!O6+'106年10月'!O6+'106年11月'!O6+'106年12月'!O6</f>
        <v>6760094951.0999994</v>
      </c>
      <c r="P6" s="87">
        <f>'106年1月'!P6+'106年2月'!P6+'106年3月'!P6+'106年4月'!P6+'106年5月'!P6+'106年6月'!P6+'106年7月'!P6+'106年8月'!P6+'106年9月'!P6+'106年10月'!P6+'106年11月'!P6+'106年12月'!P6</f>
        <v>6749204917.6999989</v>
      </c>
      <c r="Q6" s="87">
        <f>O6+P6</f>
        <v>13509299868.799999</v>
      </c>
      <c r="R6" s="87">
        <f>'106年1月'!R6+'106年2月'!R6+'106年3月'!R6+'106年4月'!R6+'106年5月'!R6+'106年6月'!R6+'106年7月'!R6+'106年8月'!R6+'106年9月'!R6+'106年10月'!R6+'106年11月'!R6+'106年12月'!R6</f>
        <v>1084352</v>
      </c>
      <c r="S6" s="87">
        <f>'106年1月'!S6+'106年2月'!S6+'106年3月'!S6+'106年4月'!S6+'106年5月'!S6+'106年6月'!S6+'106年7月'!S6+'106年8月'!S6+'106年9月'!S6+'106年10月'!S6+'106年11月'!S6+'106年12月'!S6</f>
        <v>9003406</v>
      </c>
      <c r="T6" s="87">
        <f>R6+S6</f>
        <v>10087758</v>
      </c>
      <c r="U6" s="87">
        <f>'106年1月'!U6+'106年2月'!U6+'106年3月'!U6+'106年4月'!U6+'106年5月'!U6+'106年6月'!U6+'106年7月'!U6+'106年8月'!U6+'106年9月'!U6+'106年10月'!U6+'106年11月'!U6+'106年12月'!U6</f>
        <v>1366256134.53</v>
      </c>
      <c r="V6" s="87">
        <f>'106年1月'!V6+'106年2月'!V6+'106年3月'!V6+'106年4月'!V6+'106年5月'!V6+'106年6月'!V6+'106年7月'!V6+'106年8月'!V6+'106年9月'!V6+'106年10月'!V6+'106年11月'!V6+'106年12月'!V6</f>
        <v>319252923.17799997</v>
      </c>
      <c r="W6" s="87">
        <f>U6+V6</f>
        <v>1685509057.7079999</v>
      </c>
      <c r="X6" s="87">
        <f>'106年1月'!X6+'106年2月'!X6+'106年3月'!X6+'106年4月'!X6+'106年5月'!X6+'106年6月'!X6+'106年7月'!X6+'106年8月'!X6+'106年9月'!X6+'106年10月'!X6+'106年11月'!X6+'106年12月'!X6</f>
        <v>0</v>
      </c>
      <c r="Y6" s="87">
        <f>'106年1月'!Y6+'106年2月'!Y6+'106年3月'!Y6+'106年4月'!Y6+'106年5月'!Y6+'106年6月'!Y6+'106年7月'!Y6+'106年8月'!Y6+'106年9月'!Y6+'106年10月'!Y6+'106年11月'!Y6+'106年12月'!Y6</f>
        <v>0</v>
      </c>
      <c r="Z6" s="87">
        <f>X6+Y6</f>
        <v>0</v>
      </c>
      <c r="AA6" s="87">
        <f>'106年1月'!AA6+'106年2月'!AA6+'106年3月'!AA6+'106年4月'!AA6+'106年5月'!AA6+'106年6月'!AA6+'106年7月'!AA6+'106年8月'!AA6+'106年9月'!AA6+'106年10月'!AA6+'106年11月'!AA6+'106年12月'!AA6</f>
        <v>1153310</v>
      </c>
      <c r="AB6" s="87">
        <f>'106年1月'!AB6+'106年2月'!AB6+'106年3月'!AB6+'106年4月'!AB6+'106年5月'!AB6+'106年6月'!AB6+'106年7月'!AB6+'106年8月'!AB6+'106年9月'!AB6+'106年10月'!AB6+'106年11月'!AB6+'106年12月'!AB6</f>
        <v>261397018.1715</v>
      </c>
      <c r="AC6" s="87">
        <f>AA6+AB6</f>
        <v>262550328.1715</v>
      </c>
    </row>
    <row r="7" spans="1:34" s="68" customFormat="1" ht="21" customHeight="1">
      <c r="A7" s="129"/>
      <c r="B7" s="61" t="s">
        <v>383</v>
      </c>
      <c r="C7" s="87">
        <f t="shared" ref="C7:D8" si="0">F7+I7+L7+O7+R7+U7+X7+AA7</f>
        <v>143581279887.41</v>
      </c>
      <c r="D7" s="87">
        <f t="shared" si="0"/>
        <v>134368395377.242</v>
      </c>
      <c r="E7" s="87">
        <f t="shared" ref="E7:E8" si="1">C7+D7</f>
        <v>277949675264.65198</v>
      </c>
      <c r="F7" s="87">
        <f>'106年1月'!F7+'106年2月'!F7+'106年3月'!F7+'106年4月'!F7+'106年5月'!F7+'106年6月'!F7+'106年7月'!F7+'106年8月'!F7+'106年9月'!F7+'106年10月'!F7+'106年11月'!F7+'106年12月'!F7</f>
        <v>52219731561</v>
      </c>
      <c r="G7" s="87">
        <f>'106年1月'!G7+'106年2月'!G7+'106年3月'!G7+'106年4月'!G7+'106年5月'!G7+'106年6月'!G7+'106年7月'!G7+'106年8月'!G7+'106年9月'!G7+'106年10月'!G7+'106年11月'!G7+'106年12月'!G7</f>
        <v>45636383115</v>
      </c>
      <c r="H7" s="87">
        <f t="shared" ref="H7:H8" si="2">F7+G7</f>
        <v>97856114676</v>
      </c>
      <c r="I7" s="87">
        <f>'106年1月'!I7+'106年2月'!I7+'106年3月'!I7+'106年4月'!I7+'106年5月'!I7+'106年6月'!I7+'106年7月'!I7+'106年8月'!I7+'106年9月'!I7+'106年10月'!I7+'106年11月'!I7+'106年12月'!I7</f>
        <v>88965584601</v>
      </c>
      <c r="J7" s="87">
        <f>'106年1月'!J7+'106年2月'!J7+'106年3月'!J7+'106年4月'!J7+'106年5月'!J7+'106年6月'!J7+'106年7月'!J7+'106年8月'!J7+'106年9月'!J7+'106年10月'!J7+'106年11月'!J7+'106年12月'!J7</f>
        <v>87116519445</v>
      </c>
      <c r="K7" s="87">
        <f t="shared" ref="K7:K8" si="3">I7+J7</f>
        <v>176082104046</v>
      </c>
      <c r="L7" s="87">
        <f>'106年1月'!L7+'106年2月'!L7+'106年3月'!L7+'106年4月'!L7+'106年5月'!L7+'106年6月'!L7+'106年7月'!L7+'106年8月'!L7+'106年9月'!L7+'106年10月'!L7+'106年11月'!L7+'106年12月'!L7</f>
        <v>0</v>
      </c>
      <c r="M7" s="87">
        <f>'106年1月'!M7+'106年2月'!M7+'106年3月'!M7+'106年4月'!M7+'106年5月'!M7+'106年6月'!M7+'106年7月'!M7+'106年8月'!M7+'106年9月'!M7+'106年10月'!M7+'106年11月'!M7+'106年12月'!M7</f>
        <v>0</v>
      </c>
      <c r="N7" s="87">
        <f t="shared" ref="N7:N8" si="4">L7+M7</f>
        <v>0</v>
      </c>
      <c r="O7" s="87">
        <f>'106年1月'!O7+'106年2月'!O7+'106年3月'!O7+'106年4月'!O7+'106年5月'!O7+'106年6月'!O7+'106年7月'!O7+'106年8月'!O7+'106年9月'!O7+'106年10月'!O7+'106年11月'!O7+'106年12月'!O7</f>
        <v>1213071938.1700001</v>
      </c>
      <c r="P7" s="87">
        <f>'106年1月'!P7+'106年2月'!P7+'106年3月'!P7+'106年4月'!P7+'106年5月'!P7+'106年6月'!P7+'106年7月'!P7+'106年8月'!P7+'106年9月'!P7+'106年10月'!P7+'106年11月'!P7+'106年12月'!P7</f>
        <v>1085681722.2520001</v>
      </c>
      <c r="Q7" s="87">
        <f t="shared" ref="Q7:Q8" si="5">O7+P7</f>
        <v>2298753660.4219999</v>
      </c>
      <c r="R7" s="87">
        <f>'106年1月'!R7+'106年2月'!R7+'106年3月'!R7+'106年4月'!R7+'106年5月'!R7+'106年6月'!R7+'106年7月'!R7+'106年8月'!R7+'106年9月'!R7+'106年10月'!R7+'106年11月'!R7+'106年12月'!R7</f>
        <v>471581</v>
      </c>
      <c r="S7" s="87">
        <f>'106年1月'!S7+'106年2月'!S7+'106年3月'!S7+'106年4月'!S7+'106年5月'!S7+'106年6月'!S7+'106年7月'!S7+'106年8月'!S7+'106年9月'!S7+'106年10月'!S7+'106年11月'!S7+'106年12月'!S7</f>
        <v>0</v>
      </c>
      <c r="T7" s="87">
        <f t="shared" ref="T7:T8" si="6">R7+S7</f>
        <v>471581</v>
      </c>
      <c r="U7" s="87">
        <f>'106年1月'!U7+'106年2月'!U7+'106年3月'!U7+'106年4月'!U7+'106年5月'!U7+'106年6月'!U7+'106年7月'!U7+'106年8月'!U7+'106年9月'!U7+'106年10月'!U7+'106年11月'!U7+'106年12月'!U7</f>
        <v>1112642414.24</v>
      </c>
      <c r="V7" s="87">
        <f>'106年1月'!V7+'106年2月'!V7+'106年3月'!V7+'106年4月'!V7+'106年5月'!V7+'106年6月'!V7+'106年7月'!V7+'106年8月'!V7+'106年9月'!V7+'106年10月'!V7+'106年11月'!V7+'106年12月'!V7</f>
        <v>339773144.99000001</v>
      </c>
      <c r="W7" s="87">
        <f t="shared" ref="W7:W8" si="7">U7+V7</f>
        <v>1452415559.23</v>
      </c>
      <c r="X7" s="87">
        <f>'106年1月'!X7+'106年2月'!X7+'106年3月'!X7+'106年4月'!X7+'106年5月'!X7+'106年6月'!X7+'106年7月'!X7+'106年8月'!X7+'106年9月'!X7+'106年10月'!X7+'106年11月'!X7+'106年12月'!X7</f>
        <v>21760992</v>
      </c>
      <c r="Y7" s="87">
        <f>'106年1月'!Y7+'106年2月'!Y7+'106年3月'!Y7+'106年4月'!Y7+'106年5月'!Y7+'106年6月'!Y7+'106年7月'!Y7+'106年8月'!Y7+'106年9月'!Y7+'106年10月'!Y7+'106年11月'!Y7+'106年12月'!Y7</f>
        <v>21765888</v>
      </c>
      <c r="Z7" s="87">
        <f t="shared" ref="Z7:Z8" si="8">X7+Y7</f>
        <v>43526880</v>
      </c>
      <c r="AA7" s="87">
        <f>'106年1月'!AA7+'106年2月'!AA7+'106年3月'!AA7+'106年4月'!AA7+'106年5月'!AA7+'106年6月'!AA7+'106年7月'!AA7+'106年8月'!AA7+'106年9月'!AA7+'106年10月'!AA7+'106年11月'!AA7+'106年12月'!AA7</f>
        <v>48016800</v>
      </c>
      <c r="AB7" s="87">
        <f>'106年1月'!AB7+'106年2月'!AB7+'106年3月'!AB7+'106年4月'!AB7+'106年5月'!AB7+'106年6月'!AB7+'106年7月'!AB7+'106年8月'!AB7+'106年9月'!AB7+'106年10月'!AB7+'106年11月'!AB7+'106年12月'!AB7</f>
        <v>168272062</v>
      </c>
      <c r="AC7" s="87">
        <f t="shared" ref="AC7:AC8" si="9">AA7+AB7</f>
        <v>216288862</v>
      </c>
    </row>
    <row r="8" spans="1:34" s="68" customFormat="1" ht="21" customHeight="1">
      <c r="A8" s="129"/>
      <c r="B8" s="61" t="s">
        <v>384</v>
      </c>
      <c r="C8" s="87">
        <f t="shared" si="0"/>
        <v>464806146837.27802</v>
      </c>
      <c r="D8" s="87">
        <f t="shared" si="0"/>
        <v>385083806572.69702</v>
      </c>
      <c r="E8" s="87">
        <f t="shared" si="1"/>
        <v>849889953409.9751</v>
      </c>
      <c r="F8" s="87">
        <f>'106年1月'!F8+'106年2月'!F8+'106年3月'!F8+'106年4月'!F8+'106年5月'!F8+'106年6月'!F8+'106年7月'!F8+'106年8月'!F8+'106年9月'!F8+'106年10月'!F8+'106年11月'!F8+'106年12月'!F8</f>
        <v>278891361891</v>
      </c>
      <c r="G8" s="87">
        <f>'106年1月'!G8+'106年2月'!G8+'106年3月'!G8+'106年4月'!G8+'106年5月'!G8+'106年6月'!G8+'106年7月'!G8+'106年8月'!G8+'106年9月'!G8+'106年10月'!G8+'106年11月'!G8+'106年12月'!G8</f>
        <v>231077707774</v>
      </c>
      <c r="H8" s="87">
        <f t="shared" si="2"/>
        <v>509969069665</v>
      </c>
      <c r="I8" s="87">
        <f>'106年1月'!I8+'106年2月'!I8+'106年3月'!I8+'106年4月'!I8+'106年5月'!I8+'106年6月'!I8+'106年7月'!I8+'106年8月'!I8+'106年9月'!I8+'106年10月'!I8+'106年11月'!I8+'106年12月'!I8</f>
        <v>182013742315</v>
      </c>
      <c r="J8" s="87">
        <f>'106年1月'!J8+'106年2月'!J8+'106年3月'!J8+'106年4月'!J8+'106年5月'!J8+'106年6月'!J8+'106年7月'!J8+'106年8月'!J8+'106年9月'!J8+'106年10月'!J8+'106年11月'!J8+'106年12月'!J8</f>
        <v>149221793058</v>
      </c>
      <c r="K8" s="87">
        <f t="shared" si="3"/>
        <v>331235535373</v>
      </c>
      <c r="L8" s="87">
        <f>'106年1月'!L8+'106年2月'!L8+'106年3月'!L8+'106年4月'!L8+'106年5月'!L8+'106年6月'!L8+'106年7月'!L8+'106年8月'!L8+'106年9月'!L8+'106年10月'!L8+'106年11月'!L8+'106年12月'!L8</f>
        <v>0</v>
      </c>
      <c r="M8" s="87">
        <f>'106年1月'!M8+'106年2月'!M8+'106年3月'!M8+'106年4月'!M8+'106年5月'!M8+'106年6月'!M8+'106年7月'!M8+'106年8月'!M8+'106年9月'!M8+'106年10月'!M8+'106年11月'!M8+'106年12月'!M8</f>
        <v>0</v>
      </c>
      <c r="N8" s="87">
        <f t="shared" si="4"/>
        <v>0</v>
      </c>
      <c r="O8" s="87">
        <f>'106年1月'!O8+'106年2月'!O8+'106年3月'!O8+'106年4月'!O8+'106年5月'!O8+'106年6月'!O8+'106年7月'!O8+'106年8月'!O8+'106年9月'!O8+'106年10月'!O8+'106年11月'!O8+'106年12月'!O8</f>
        <v>3209732993.1799998</v>
      </c>
      <c r="P8" s="87">
        <f>'106年1月'!P8+'106年2月'!P8+'106年3月'!P8+'106年4月'!P8+'106年5月'!P8+'106年6月'!P8+'106年7月'!P8+'106年8月'!P8+'106年9月'!P8+'106年10月'!P8+'106年11月'!P8+'106年12月'!P8</f>
        <v>3613488907.0199995</v>
      </c>
      <c r="Q8" s="87">
        <f t="shared" si="5"/>
        <v>6823221900.1999989</v>
      </c>
      <c r="R8" s="87">
        <f>'106年1月'!R8+'106年2月'!R8+'106年3月'!R8+'106年4月'!R8+'106年5月'!R8+'106年6月'!R8+'106年7月'!R8+'106年8月'!R8+'106年9月'!R8+'106年10月'!R8+'106年11月'!R8+'106年12月'!R8</f>
        <v>150891737</v>
      </c>
      <c r="S8" s="87">
        <f>'106年1月'!S8+'106年2月'!S8+'106年3月'!S8+'106年4月'!S8+'106年5月'!S8+'106年6月'!S8+'106年7月'!S8+'106年8月'!S8+'106年9月'!S8+'106年10月'!S8+'106年11月'!S8+'106年12月'!S8</f>
        <v>78106248</v>
      </c>
      <c r="T8" s="87">
        <f t="shared" si="6"/>
        <v>228997985</v>
      </c>
      <c r="U8" s="87">
        <f>'106年1月'!U8+'106年2月'!U8+'106年3月'!U8+'106年4月'!U8+'106年5月'!U8+'106年6月'!U8+'106年7月'!U8+'106年8月'!U8+'106年9月'!U8+'106年10月'!U8+'106年11月'!U8+'106年12月'!U8</f>
        <v>528354450.09799993</v>
      </c>
      <c r="V8" s="87">
        <f>'106年1月'!V8+'106年2月'!V8+'106年3月'!V8+'106年4月'!V8+'106年5月'!V8+'106年6月'!V8+'106年7月'!V8+'106年8月'!V8+'106年9月'!V8+'106年10月'!V8+'106年11月'!V8+'106年12月'!V8</f>
        <v>1031639589.677</v>
      </c>
      <c r="W8" s="87">
        <f t="shared" si="7"/>
        <v>1559994039.7750001</v>
      </c>
      <c r="X8" s="87">
        <f>'106年1月'!X8+'106年2月'!X8+'106年3月'!X8+'106年4月'!X8+'106年5月'!X8+'106年6月'!X8+'106年7月'!X8+'106年8月'!X8+'106年9月'!X8+'106年10月'!X8+'106年11月'!X8+'106年12月'!X8</f>
        <v>0</v>
      </c>
      <c r="Y8" s="87">
        <f>'106年1月'!Y8+'106年2月'!Y8+'106年3月'!Y8+'106年4月'!Y8+'106年5月'!Y8+'106年6月'!Y8+'106年7月'!Y8+'106年8月'!Y8+'106年9月'!Y8+'106年10月'!Y8+'106年11月'!Y8+'106年12月'!Y8</f>
        <v>0</v>
      </c>
      <c r="Z8" s="87">
        <f t="shared" si="8"/>
        <v>0</v>
      </c>
      <c r="AA8" s="87">
        <f>'106年1月'!AA8+'106年2月'!AA8+'106年3月'!AA8+'106年4月'!AA8+'106年5月'!AA8+'106年6月'!AA8+'106年7月'!AA8+'106年8月'!AA8+'106年9月'!AA8+'106年10月'!AA8+'106年11月'!AA8+'106年12月'!AA8</f>
        <v>12063451</v>
      </c>
      <c r="AB8" s="87">
        <f>'106年1月'!AB8+'106年2月'!AB8+'106年3月'!AB8+'106年4月'!AB8+'106年5月'!AB8+'106年6月'!AB8+'106年7月'!AB8+'106年8月'!AB8+'106年9月'!AB8+'106年10月'!AB8+'106年11月'!AB8+'106年12月'!AB8</f>
        <v>61070996</v>
      </c>
      <c r="AC8" s="87">
        <f t="shared" si="9"/>
        <v>73134447</v>
      </c>
    </row>
    <row r="9" spans="1:34" ht="21" customHeight="1">
      <c r="A9" s="71" t="s">
        <v>385</v>
      </c>
      <c r="B9" s="71"/>
      <c r="C9" s="100">
        <f>C6+C7+C8</f>
        <v>702122388297.81799</v>
      </c>
      <c r="D9" s="100">
        <f t="shared" ref="D9:AC9" si="10">D6+D7+D8</f>
        <v>642799193990.44849</v>
      </c>
      <c r="E9" s="100">
        <f t="shared" si="10"/>
        <v>1344921582288.2666</v>
      </c>
      <c r="F9" s="100">
        <f t="shared" si="10"/>
        <v>407236378881</v>
      </c>
      <c r="G9" s="100">
        <f t="shared" si="10"/>
        <v>384679261141</v>
      </c>
      <c r="H9" s="100">
        <f t="shared" si="10"/>
        <v>791915640022</v>
      </c>
      <c r="I9" s="100">
        <f t="shared" si="10"/>
        <v>280460414312.5</v>
      </c>
      <c r="J9" s="100">
        <f t="shared" si="10"/>
        <v>244380839349.20001</v>
      </c>
      <c r="K9" s="100">
        <f t="shared" si="10"/>
        <v>524841253661.70001</v>
      </c>
      <c r="L9" s="100">
        <f t="shared" si="10"/>
        <v>0</v>
      </c>
      <c r="M9" s="100">
        <f t="shared" si="10"/>
        <v>436677.26</v>
      </c>
      <c r="N9" s="100">
        <f t="shared" si="10"/>
        <v>436677.26</v>
      </c>
      <c r="O9" s="100">
        <f t="shared" si="10"/>
        <v>11182899882.449999</v>
      </c>
      <c r="P9" s="100">
        <f t="shared" si="10"/>
        <v>11448375546.971998</v>
      </c>
      <c r="Q9" s="100">
        <f t="shared" si="10"/>
        <v>22631275429.421997</v>
      </c>
      <c r="R9" s="100">
        <f t="shared" si="10"/>
        <v>152447670</v>
      </c>
      <c r="S9" s="100">
        <f t="shared" si="10"/>
        <v>87109654</v>
      </c>
      <c r="T9" s="100">
        <f t="shared" si="10"/>
        <v>239557324</v>
      </c>
      <c r="U9" s="100">
        <f t="shared" si="10"/>
        <v>3007252998.868</v>
      </c>
      <c r="V9" s="100">
        <f t="shared" si="10"/>
        <v>1690665657.845</v>
      </c>
      <c r="W9" s="100">
        <f t="shared" si="10"/>
        <v>4697918656.7129993</v>
      </c>
      <c r="X9" s="100">
        <f t="shared" si="10"/>
        <v>21760992</v>
      </c>
      <c r="Y9" s="100">
        <f t="shared" si="10"/>
        <v>21765888</v>
      </c>
      <c r="Z9" s="100">
        <f t="shared" si="10"/>
        <v>43526880</v>
      </c>
      <c r="AA9" s="100">
        <f t="shared" si="10"/>
        <v>61233561</v>
      </c>
      <c r="AB9" s="100">
        <f t="shared" si="10"/>
        <v>490740076.17149997</v>
      </c>
      <c r="AC9" s="100">
        <f t="shared" si="10"/>
        <v>551973637.17149997</v>
      </c>
      <c r="AD9" s="68"/>
      <c r="AE9" s="68"/>
      <c r="AF9" s="96"/>
      <c r="AG9" s="68"/>
      <c r="AH9" s="68"/>
    </row>
    <row r="10" spans="1:34" s="68" customFormat="1" ht="21" customHeight="1">
      <c r="A10" s="128" t="s">
        <v>386</v>
      </c>
      <c r="B10" s="62" t="s">
        <v>382</v>
      </c>
      <c r="C10" s="87">
        <f>F10+I10+L10+O10+R10+U10+X10+AA10</f>
        <v>230703711.495</v>
      </c>
      <c r="D10" s="87">
        <f>G10+J10+M10+P10+S10+V10+Y10+AB10</f>
        <v>36138784.509999998</v>
      </c>
      <c r="E10" s="87">
        <f>C10+D10</f>
        <v>266842496.005</v>
      </c>
      <c r="F10" s="87">
        <f>'106年1月'!F10+'106年2月'!F10+'106年3月'!F10+'106年4月'!F10+'106年5月'!F10+'106年6月'!F10+'106年7月'!F10+'106年8月'!F10+'106年9月'!F10+'106年10月'!F10+'106年11月'!F10+'106年12月'!F10-3</f>
        <v>133459369.495</v>
      </c>
      <c r="G10" s="87">
        <f>'106年1月'!G10+'106年2月'!G10+'106年3月'!G10+'106年4月'!G10+'106年5月'!G10+'106年6月'!G10+'106年7月'!G10+'106年8月'!G10+'106年9月'!G10+'106年10月'!G10+'106年11月'!G10+'106年12月'!G10</f>
        <v>25345937.509999998</v>
      </c>
      <c r="H10" s="87">
        <f>F10+G10</f>
        <v>158805307.005</v>
      </c>
      <c r="I10" s="87">
        <f>'106年1月'!I10+'106年2月'!I10+'106年3月'!I10+'106年4月'!I10+'106年5月'!I10+'106年6月'!I10+'106年7月'!I10+'106年8月'!I10+'106年9月'!I10+'106年10月'!I10+'106年11月'!I10+'106年12月'!I10</f>
        <v>431467</v>
      </c>
      <c r="J10" s="87">
        <f>'106年1月'!J10+'106年2月'!J10+'106年3月'!J10+'106年4月'!J10+'106年5月'!J10+'106年6月'!J10+'106年7月'!J10+'106年8月'!J10+'106年9月'!J10+'106年10月'!J10+'106年11月'!J10+'106年12月'!J10</f>
        <v>0</v>
      </c>
      <c r="K10" s="87">
        <f>I10+J10</f>
        <v>431467</v>
      </c>
      <c r="L10" s="87">
        <f>'106年1月'!L10+'106年2月'!L10+'106年3月'!L10+'106年4月'!L10+'106年5月'!L10+'106年6月'!L10+'106年7月'!L10+'106年8月'!L10+'106年9月'!L10+'106年10月'!L10+'106年11月'!L10+'106年12月'!L10</f>
        <v>0</v>
      </c>
      <c r="M10" s="87">
        <f>'106年1月'!M10+'106年2月'!M10+'106年3月'!M10+'106年4月'!M10+'106年5月'!M10+'106年6月'!M10+'106年7月'!M10+'106年8月'!M10+'106年9月'!M10+'106年10月'!M10+'106年11月'!M10+'106年12月'!M10</f>
        <v>0</v>
      </c>
      <c r="N10" s="87">
        <f>L10+M10</f>
        <v>0</v>
      </c>
      <c r="O10" s="87">
        <f>'106年1月'!O10+'106年2月'!O10+'106年3月'!O10+'106年4月'!O10+'106年5月'!O10+'106年6月'!O10+'106年7月'!O10+'106年8月'!O10+'106年9月'!O10+'106年10月'!O10+'106年11月'!O10+'106年12月'!O10</f>
        <v>0</v>
      </c>
      <c r="P10" s="87">
        <f>'106年1月'!P10+'106年2月'!P10+'106年3月'!P10+'106年4月'!P10+'106年5月'!P10+'106年6月'!P10+'106年7月'!P10+'106年8月'!P10+'106年9月'!P10+'106年10月'!P10+'106年11月'!P10+'106年12月'!P10</f>
        <v>0</v>
      </c>
      <c r="Q10" s="87">
        <f>O10+P10</f>
        <v>0</v>
      </c>
      <c r="R10" s="87">
        <f>'106年1月'!R10+'106年2月'!R10+'106年3月'!R10+'106年4月'!R10+'106年5月'!R10+'106年6月'!R10+'106年7月'!R10+'106年8月'!R10+'106年9月'!R10+'106年10月'!R10+'106年11月'!R10+'106年12月'!R10</f>
        <v>0</v>
      </c>
      <c r="S10" s="87">
        <f>'106年1月'!S10+'106年2月'!S10+'106年3月'!S10+'106年4月'!S10+'106年5月'!S10+'106年6月'!S10+'106年7月'!S10+'106年8月'!S10+'106年9月'!S10+'106年10月'!S10+'106年11月'!S10+'106年12月'!S10</f>
        <v>0</v>
      </c>
      <c r="T10" s="87">
        <f>R10+S10</f>
        <v>0</v>
      </c>
      <c r="U10" s="87">
        <f>'106年1月'!U10+'106年2月'!U10+'106年3月'!U10+'106年4月'!U10+'106年5月'!U10+'106年6月'!U10+'106年7月'!U10+'106年8月'!U10+'106年9月'!U10+'106年10月'!U10+'106年11月'!U10+'106年12月'!U10</f>
        <v>96812875</v>
      </c>
      <c r="V10" s="87">
        <f>'106年1月'!V10+'106年2月'!V10+'106年3月'!V10+'106年4月'!V10+'106年5月'!V10+'106年6月'!V10+'106年7月'!V10+'106年8月'!V10+'106年9月'!V10+'106年10月'!V10+'106年11月'!V10+'106年12月'!V10</f>
        <v>10792847</v>
      </c>
      <c r="W10" s="87">
        <f>U10+V10</f>
        <v>107605722</v>
      </c>
      <c r="X10" s="87">
        <f>'106年1月'!X10+'106年2月'!X10+'106年3月'!X10+'106年4月'!X10+'106年5月'!X10+'106年6月'!X10+'106年7月'!X10+'106年8月'!X10+'106年9月'!X10+'106年10月'!X10+'106年11月'!X10+'106年12月'!X10</f>
        <v>0</v>
      </c>
      <c r="Y10" s="87">
        <f>'106年1月'!Y10+'106年2月'!Y10+'106年3月'!Y10+'106年4月'!Y10+'106年5月'!Y10+'106年6月'!Y10+'106年7月'!Y10+'106年8月'!Y10+'106年9月'!Y10+'106年10月'!Y10+'106年11月'!Y10+'106年12月'!Y10</f>
        <v>0</v>
      </c>
      <c r="Z10" s="87">
        <f>X10+Y10</f>
        <v>0</v>
      </c>
      <c r="AA10" s="87">
        <f>'106年1月'!AA10+'106年2月'!AA10+'106年3月'!AA10+'106年4月'!AA10+'106年5月'!AA10+'106年6月'!AA10+'106年7月'!AA10+'106年8月'!AA10+'106年9月'!AA10+'106年10月'!AA10+'106年11月'!AA10+'106年12月'!AA10</f>
        <v>0</v>
      </c>
      <c r="AB10" s="87">
        <f>'106年1月'!AB10+'106年2月'!AB10+'106年3月'!AB10+'106年4月'!AB10+'106年5月'!AB10+'106年6月'!AB10+'106年7月'!AB10+'106年8月'!AB10+'106年9月'!AB10+'106年10月'!AB10+'106年11月'!AB10+'106年12月'!AB10</f>
        <v>0</v>
      </c>
      <c r="AC10" s="87">
        <f>AA10+AB10</f>
        <v>0</v>
      </c>
    </row>
    <row r="11" spans="1:34" s="68" customFormat="1" ht="21" customHeight="1">
      <c r="A11" s="129"/>
      <c r="B11" s="61" t="s">
        <v>383</v>
      </c>
      <c r="C11" s="87">
        <f t="shared" ref="C11:C12" si="11">F11+I11+L11+O11+R11+U11+X11+AA11</f>
        <v>216013428.85799998</v>
      </c>
      <c r="D11" s="87">
        <f t="shared" ref="D11:D12" si="12">G11+J11+M11+P11+S11+V11+Y11+AB11</f>
        <v>56855526.401999995</v>
      </c>
      <c r="E11" s="87">
        <f t="shared" ref="E11:E12" si="13">C11+D11</f>
        <v>272868955.25999999</v>
      </c>
      <c r="F11" s="87">
        <f>'106年1月'!F11+'106年2月'!F11+'106年3月'!F11+'106年4月'!F11+'106年5月'!F11+'106年6月'!F11+'106年7月'!F11+'106年8月'!F11+'106年9月'!F11+'106年10月'!F11+'106年11月'!F11+'106年12月'!F11</f>
        <v>117187810.858</v>
      </c>
      <c r="G11" s="87">
        <f>'106年1月'!G11+'106年2月'!G11+'106年3月'!G11+'106年4月'!G11+'106年5月'!G11+'106年6月'!G11+'106年7月'!G11+'106年8月'!G11+'106年9月'!G11+'106年10月'!G11+'106年11月'!G11+'106年12月'!G11</f>
        <v>23278767.401999999</v>
      </c>
      <c r="H11" s="87">
        <f t="shared" ref="H11:H12" si="14">F11+G11</f>
        <v>140466578.25999999</v>
      </c>
      <c r="I11" s="87">
        <f>'106年1月'!I11+'106年2月'!I11+'106年3月'!I11+'106年4月'!I11+'106年5月'!I11+'106年6月'!I11+'106年7月'!I11+'106年8月'!I11+'106年9月'!I11+'106年10月'!I11+'106年11月'!I11+'106年12月'!I11</f>
        <v>0</v>
      </c>
      <c r="J11" s="87">
        <f>'106年1月'!J11+'106年2月'!J11+'106年3月'!J11+'106年4月'!J11+'106年5月'!J11+'106年6月'!J11+'106年7月'!J11+'106年8月'!J11+'106年9月'!J11+'106年10月'!J11+'106年11月'!J11+'106年12月'!J11</f>
        <v>0</v>
      </c>
      <c r="K11" s="87">
        <f t="shared" ref="K11:K12" si="15">I11+J11</f>
        <v>0</v>
      </c>
      <c r="L11" s="87">
        <f>'106年1月'!L11+'106年2月'!L11+'106年3月'!L11+'106年4月'!L11+'106年5月'!L11+'106年6月'!L11+'106年7月'!L11+'106年8月'!L11+'106年9月'!L11+'106年10月'!L11+'106年11月'!L11+'106年12月'!L11</f>
        <v>0</v>
      </c>
      <c r="M11" s="87">
        <f>'106年1月'!M11+'106年2月'!M11+'106年3月'!M11+'106年4月'!M11+'106年5月'!M11+'106年6月'!M11+'106年7月'!M11+'106年8月'!M11+'106年9月'!M11+'106年10月'!M11+'106年11月'!M11+'106年12月'!M11</f>
        <v>0</v>
      </c>
      <c r="N11" s="87">
        <f t="shared" ref="N11:N12" si="16">L11+M11</f>
        <v>0</v>
      </c>
      <c r="O11" s="87">
        <f>'106年1月'!O11+'106年2月'!O11+'106年3月'!O11+'106年4月'!O11+'106年5月'!O11+'106年6月'!O11+'106年7月'!O11+'106年8月'!O11+'106年9月'!O11+'106年10月'!O11+'106年11月'!O11+'106年12月'!O11</f>
        <v>0</v>
      </c>
      <c r="P11" s="87">
        <f>'106年1月'!P11+'106年2月'!P11+'106年3月'!P11+'106年4月'!P11+'106年5月'!P11+'106年6月'!P11+'106年7月'!P11+'106年8月'!P11+'106年9月'!P11+'106年10月'!P11+'106年11月'!P11+'106年12月'!P11</f>
        <v>0</v>
      </c>
      <c r="Q11" s="87">
        <f t="shared" ref="Q11:Q12" si="17">O11+P11</f>
        <v>0</v>
      </c>
      <c r="R11" s="87">
        <f>'106年1月'!R11+'106年2月'!R11+'106年3月'!R11+'106年4月'!R11+'106年5月'!R11+'106年6月'!R11+'106年7月'!R11+'106年8月'!R11+'106年9月'!R11+'106年10月'!R11+'106年11月'!R11+'106年12月'!R11</f>
        <v>0</v>
      </c>
      <c r="S11" s="87">
        <f>'106年1月'!S11+'106年2月'!S11+'106年3月'!S11+'106年4月'!S11+'106年5月'!S11+'106年6月'!S11+'106年7月'!S11+'106年8月'!S11+'106年9月'!S11+'106年10月'!S11+'106年11月'!S11+'106年12月'!S11</f>
        <v>0</v>
      </c>
      <c r="T11" s="87">
        <f t="shared" ref="T11:T12" si="18">R11+S11</f>
        <v>0</v>
      </c>
      <c r="U11" s="87">
        <f>'106年1月'!U11+'106年2月'!U11+'106年3月'!U11+'106年4月'!U11+'106年5月'!U11+'106年6月'!U11+'106年7月'!U11+'106年8月'!U11+'106年9月'!U11+'106年10月'!U11+'106年11月'!U11+'106年12月'!U11</f>
        <v>98825618</v>
      </c>
      <c r="V11" s="87">
        <f>'106年1月'!V11+'106年2月'!V11+'106年3月'!V11+'106年4月'!V11+'106年5月'!V11+'106年6月'!V11+'106年7月'!V11+'106年8月'!V11+'106年9月'!V11+'106年10月'!V11+'106年11月'!V11+'106年12月'!V11</f>
        <v>33576759</v>
      </c>
      <c r="W11" s="87">
        <f t="shared" ref="W11:W12" si="19">U11+V11</f>
        <v>132402377</v>
      </c>
      <c r="X11" s="87">
        <f>'106年1月'!X11+'106年2月'!X11+'106年3月'!X11+'106年4月'!X11+'106年5月'!X11+'106年6月'!X11+'106年7月'!X11+'106年8月'!X11+'106年9月'!X11+'106年10月'!X11+'106年11月'!X11+'106年12月'!X11</f>
        <v>0</v>
      </c>
      <c r="Y11" s="87">
        <f>'106年1月'!Y11+'106年2月'!Y11+'106年3月'!Y11+'106年4月'!Y11+'106年5月'!Y11+'106年6月'!Y11+'106年7月'!Y11+'106年8月'!Y11+'106年9月'!Y11+'106年10月'!Y11+'106年11月'!Y11+'106年12月'!Y11</f>
        <v>0</v>
      </c>
      <c r="Z11" s="87">
        <f t="shared" ref="Z11:Z12" si="20">X11+Y11</f>
        <v>0</v>
      </c>
      <c r="AA11" s="87">
        <f>'106年1月'!AA11+'106年2月'!AA11+'106年3月'!AA11+'106年4月'!AA11+'106年5月'!AA11+'106年6月'!AA11+'106年7月'!AA11+'106年8月'!AA11+'106年9月'!AA11+'106年10月'!AA11+'106年11月'!AA11+'106年12月'!AA11</f>
        <v>0</v>
      </c>
      <c r="AB11" s="87">
        <f>'106年1月'!AB11+'106年2月'!AB11+'106年3月'!AB11+'106年4月'!AB11+'106年5月'!AB11+'106年6月'!AB11+'106年7月'!AB11+'106年8月'!AB11+'106年9月'!AB11+'106年10月'!AB11+'106年11月'!AB11+'106年12月'!AB11</f>
        <v>0</v>
      </c>
      <c r="AC11" s="87">
        <f t="shared" ref="AC11:AC12" si="21">AA11+AB11</f>
        <v>0</v>
      </c>
    </row>
    <row r="12" spans="1:34" s="68" customFormat="1" ht="21" customHeight="1">
      <c r="A12" s="129"/>
      <c r="B12" s="61" t="s">
        <v>384</v>
      </c>
      <c r="C12" s="87">
        <f t="shared" si="11"/>
        <v>1094551736.03</v>
      </c>
      <c r="D12" s="87">
        <f t="shared" si="12"/>
        <v>706107598.54999995</v>
      </c>
      <c r="E12" s="87">
        <f t="shared" si="13"/>
        <v>1800659334.5799999</v>
      </c>
      <c r="F12" s="87">
        <f>'106年1月'!F12+'106年2月'!F12+'106年3月'!F12+'106年4月'!F12+'106年5月'!F12+'106年6月'!F12+'106年7月'!F12+'106年8月'!F12+'106年9月'!F12+'106年10月'!F12+'106年11月'!F12+'106年12月'!F12</f>
        <v>968761542.02999997</v>
      </c>
      <c r="G12" s="87">
        <f>'106年1月'!G12+'106年2月'!G12+'106年3月'!G12+'106年4月'!G12+'106年5月'!G12+'106年6月'!G12+'106年7月'!G12+'106年8月'!G12+'106年9月'!G12+'106年10月'!G12+'106年11月'!G12+'106年12月'!G12</f>
        <v>656706290.54999995</v>
      </c>
      <c r="H12" s="87">
        <f t="shared" si="14"/>
        <v>1625467832.5799999</v>
      </c>
      <c r="I12" s="87">
        <f>'106年1月'!I12+'106年2月'!I12+'106年3月'!I12+'106年4月'!I12+'106年5月'!I12+'106年6月'!I12+'106年7月'!I12+'106年8月'!I12+'106年9月'!I12+'106年10月'!I12+'106年11月'!I12+'106年12月'!I12</f>
        <v>62493677</v>
      </c>
      <c r="J12" s="87">
        <f>'106年1月'!J12+'106年2月'!J12+'106年3月'!J12+'106年4月'!J12+'106年5月'!J12+'106年6月'!J12+'106年7月'!J12+'106年8月'!J12+'106年9月'!J12+'106年10月'!J12+'106年11月'!J12+'106年12月'!J12</f>
        <v>49401308</v>
      </c>
      <c r="K12" s="87">
        <f t="shared" si="15"/>
        <v>111894985</v>
      </c>
      <c r="L12" s="87">
        <f>'106年1月'!L12+'106年2月'!L12+'106年3月'!L12+'106年4月'!L12+'106年5月'!L12+'106年6月'!L12+'106年7月'!L12+'106年8月'!L12+'106年9月'!L12+'106年10月'!L12+'106年11月'!L12+'106年12月'!L12</f>
        <v>0</v>
      </c>
      <c r="M12" s="87">
        <f>'106年1月'!M12+'106年2月'!M12+'106年3月'!M12+'106年4月'!M12+'106年5月'!M12+'106年6月'!M12+'106年7月'!M12+'106年8月'!M12+'106年9月'!M12+'106年10月'!M12+'106年11月'!M12+'106年12月'!M12</f>
        <v>0</v>
      </c>
      <c r="N12" s="87">
        <f t="shared" si="16"/>
        <v>0</v>
      </c>
      <c r="O12" s="87">
        <f>'106年1月'!O12+'106年2月'!O12+'106年3月'!O12+'106年4月'!O12+'106年5月'!O12+'106年6月'!O12+'106年7月'!O12+'106年8月'!O12+'106年9月'!O12+'106年10月'!O12+'106年11月'!O12+'106年12月'!O12</f>
        <v>547545</v>
      </c>
      <c r="P12" s="87">
        <f>'106年1月'!P12+'106年2月'!P12+'106年3月'!P12+'106年4月'!P12+'106年5月'!P12+'106年6月'!P12+'106年7月'!P12+'106年8月'!P12+'106年9月'!P12+'106年10月'!P12+'106年11月'!P12+'106年12月'!P12</f>
        <v>0</v>
      </c>
      <c r="Q12" s="87">
        <f t="shared" si="17"/>
        <v>547545</v>
      </c>
      <c r="R12" s="87">
        <f>'106年1月'!R12+'106年2月'!R12+'106年3月'!R12+'106年4月'!R12+'106年5月'!R12+'106年6月'!R12+'106年7月'!R12+'106年8月'!R12+'106年9月'!R12+'106年10月'!R12+'106年11月'!R12+'106年12月'!R12</f>
        <v>0</v>
      </c>
      <c r="S12" s="87">
        <f>'106年1月'!S12+'106年2月'!S12+'106年3月'!S12+'106年4月'!S12+'106年5月'!S12+'106年6月'!S12+'106年7月'!S12+'106年8月'!S12+'106年9月'!S12+'106年10月'!S12+'106年11月'!S12+'106年12月'!S12</f>
        <v>0</v>
      </c>
      <c r="T12" s="87">
        <f t="shared" si="18"/>
        <v>0</v>
      </c>
      <c r="U12" s="87">
        <f>'106年1月'!U12+'106年2月'!U12+'106年3月'!U12+'106年4月'!U12+'106年5月'!U12+'106年6月'!U12+'106年7月'!U12+'106年8月'!U12+'106年9月'!U12+'106年10月'!U12+'106年11月'!U12+'106年12月'!U12</f>
        <v>62748972</v>
      </c>
      <c r="V12" s="87">
        <f>'106年1月'!V12+'106年2月'!V12+'106年3月'!V12+'106年4月'!V12+'106年5月'!V12+'106年6月'!V12+'106年7月'!V12+'106年8月'!V12+'106年9月'!V12+'106年10月'!V12+'106年11月'!V12+'106年12月'!V12</f>
        <v>0</v>
      </c>
      <c r="W12" s="87">
        <f t="shared" si="19"/>
        <v>62748972</v>
      </c>
      <c r="X12" s="87">
        <f>'106年1月'!X12+'106年2月'!X12+'106年3月'!X12+'106年4月'!X12+'106年5月'!X12+'106年6月'!X12+'106年7月'!X12+'106年8月'!X12+'106年9月'!X12+'106年10月'!X12+'106年11月'!X12+'106年12月'!X12</f>
        <v>0</v>
      </c>
      <c r="Y12" s="87">
        <f>'106年1月'!Y12+'106年2月'!Y12+'106年3月'!Y12+'106年4月'!Y12+'106年5月'!Y12+'106年6月'!Y12+'106年7月'!Y12+'106年8月'!Y12+'106年9月'!Y12+'106年10月'!Y12+'106年11月'!Y12+'106年12月'!Y12</f>
        <v>0</v>
      </c>
      <c r="Z12" s="87">
        <f t="shared" si="20"/>
        <v>0</v>
      </c>
      <c r="AA12" s="87">
        <f>'106年1月'!AA12+'106年2月'!AA12+'106年3月'!AA12+'106年4月'!AA12+'106年5月'!AA12+'106年6月'!AA12+'106年7月'!AA12+'106年8月'!AA12+'106年9月'!AA12+'106年10月'!AA12+'106年11月'!AA12+'106年12月'!AA12</f>
        <v>0</v>
      </c>
      <c r="AB12" s="87">
        <f>'106年1月'!AB12+'106年2月'!AB12+'106年3月'!AB12+'106年4月'!AB12+'106年5月'!AB12+'106年6月'!AB12+'106年7月'!AB12+'106年8月'!AB12+'106年9月'!AB12+'106年10月'!AB12+'106年11月'!AB12+'106年12月'!AB12</f>
        <v>0</v>
      </c>
      <c r="AC12" s="87">
        <f t="shared" si="21"/>
        <v>0</v>
      </c>
    </row>
    <row r="13" spans="1:34" ht="21" customHeight="1">
      <c r="A13" s="71" t="s">
        <v>385</v>
      </c>
      <c r="B13" s="71"/>
      <c r="C13" s="100">
        <f>C10+C11+C12</f>
        <v>1541268876.3829999</v>
      </c>
      <c r="D13" s="100">
        <f t="shared" ref="D13" si="22">D10+D11+D12</f>
        <v>799101909.46199989</v>
      </c>
      <c r="E13" s="100">
        <f t="shared" ref="E13" si="23">E10+E11+E12</f>
        <v>2340370785.8449998</v>
      </c>
      <c r="F13" s="100">
        <f t="shared" ref="F13" si="24">F10+F11+F12</f>
        <v>1219408722.3829999</v>
      </c>
      <c r="G13" s="100">
        <f t="shared" ref="G13" si="25">G10+G11+G12</f>
        <v>705330995.46199989</v>
      </c>
      <c r="H13" s="100">
        <f t="shared" ref="H13" si="26">H10+H11+H12</f>
        <v>1924739717.8449998</v>
      </c>
      <c r="I13" s="100">
        <f t="shared" ref="I13" si="27">I10+I11+I12</f>
        <v>62925144</v>
      </c>
      <c r="J13" s="100">
        <f t="shared" ref="J13" si="28">J10+J11+J12</f>
        <v>49401308</v>
      </c>
      <c r="K13" s="100">
        <f t="shared" ref="K13" si="29">K10+K11+K12</f>
        <v>112326452</v>
      </c>
      <c r="L13" s="100">
        <f t="shared" ref="L13" si="30">L10+L11+L12</f>
        <v>0</v>
      </c>
      <c r="M13" s="100">
        <f t="shared" ref="M13" si="31">M10+M11+M12</f>
        <v>0</v>
      </c>
      <c r="N13" s="100">
        <f t="shared" ref="N13" si="32">N10+N11+N12</f>
        <v>0</v>
      </c>
      <c r="O13" s="100">
        <f t="shared" ref="O13" si="33">O10+O11+O12</f>
        <v>547545</v>
      </c>
      <c r="P13" s="100">
        <f t="shared" ref="P13" si="34">P10+P11+P12</f>
        <v>0</v>
      </c>
      <c r="Q13" s="100">
        <f t="shared" ref="Q13" si="35">Q10+Q11+Q12</f>
        <v>547545</v>
      </c>
      <c r="R13" s="100">
        <f t="shared" ref="R13" si="36">R10+R11+R12</f>
        <v>0</v>
      </c>
      <c r="S13" s="100">
        <f t="shared" ref="S13" si="37">S10+S11+S12</f>
        <v>0</v>
      </c>
      <c r="T13" s="100">
        <f t="shared" ref="T13" si="38">T10+T11+T12</f>
        <v>0</v>
      </c>
      <c r="U13" s="100">
        <f t="shared" ref="U13" si="39">U10+U11+U12</f>
        <v>258387465</v>
      </c>
      <c r="V13" s="100">
        <f t="shared" ref="V13" si="40">V10+V11+V12</f>
        <v>44369606</v>
      </c>
      <c r="W13" s="100">
        <f t="shared" ref="W13" si="41">W10+W11+W12</f>
        <v>302757071</v>
      </c>
      <c r="X13" s="100">
        <f t="shared" ref="X13" si="42">X10+X11+X12</f>
        <v>0</v>
      </c>
      <c r="Y13" s="100">
        <f t="shared" ref="Y13" si="43">Y10+Y11+Y12</f>
        <v>0</v>
      </c>
      <c r="Z13" s="100">
        <f t="shared" ref="Z13" si="44">Z10+Z11+Z12</f>
        <v>0</v>
      </c>
      <c r="AA13" s="100">
        <f t="shared" ref="AA13" si="45">AA10+AA11+AA12</f>
        <v>0</v>
      </c>
      <c r="AB13" s="100">
        <f t="shared" ref="AB13" si="46">AB10+AB11+AB12</f>
        <v>0</v>
      </c>
      <c r="AC13" s="100">
        <f t="shared" ref="AC13" si="47">AC10+AC11+AC12</f>
        <v>0</v>
      </c>
      <c r="AD13" s="68"/>
      <c r="AE13" s="68"/>
      <c r="AF13" s="68"/>
      <c r="AG13" s="68"/>
      <c r="AH13" s="68"/>
    </row>
    <row r="14" spans="1:34" s="68" customFormat="1" ht="21" customHeight="1">
      <c r="A14" s="128" t="s">
        <v>387</v>
      </c>
      <c r="B14" s="62" t="s">
        <v>382</v>
      </c>
      <c r="C14" s="87">
        <f>F14+I14+L14+O14+R14+U14+X14+AA14</f>
        <v>16091320304.9</v>
      </c>
      <c r="D14" s="87">
        <f>G14+J14+M14+P14+S14+V14+Y14+AB14</f>
        <v>12669311223.1</v>
      </c>
      <c r="E14" s="87">
        <f>C14+D14</f>
        <v>28760631528</v>
      </c>
      <c r="F14" s="87">
        <f>'106年1月'!F14+'106年2月'!F14+'106年3月'!F14+'106年4月'!F14+'106年5月'!F14+'106年6月'!F14+'106年7月'!F14+'106年8月'!F14+'106年9月'!F14+'106年10月'!F14+'106年11月'!F14+'106年12月'!F14</f>
        <v>0</v>
      </c>
      <c r="G14" s="87">
        <f>'106年1月'!G14+'106年2月'!G14+'106年3月'!G14+'106年4月'!G14+'106年5月'!G14+'106年6月'!G14+'106年7月'!G14+'106年8月'!G14+'106年9月'!G14+'106年10月'!G14+'106年11月'!G14+'106年12月'!G14</f>
        <v>0</v>
      </c>
      <c r="H14" s="87">
        <f>F14+G14</f>
        <v>0</v>
      </c>
      <c r="I14" s="87">
        <f>'106年1月'!I14+'106年2月'!I14+'106年3月'!I14+'106年4月'!I14+'106年5月'!I14+'106年6月'!I14+'106年7月'!I14+'106年8月'!I14+'106年9月'!I14+'106年10月'!I14+'106年11月'!I14+'106年12月'!I14</f>
        <v>0</v>
      </c>
      <c r="J14" s="87">
        <f>'106年1月'!J14+'106年2月'!J14+'106年3月'!J14+'106年4月'!J14+'106年5月'!J14+'106年6月'!J14+'106年7月'!J14+'106年8月'!J14+'106年9月'!J14+'106年10月'!J14+'106年11月'!J14+'106年12月'!J14</f>
        <v>0</v>
      </c>
      <c r="K14" s="87">
        <f>I14+J14</f>
        <v>0</v>
      </c>
      <c r="L14" s="87">
        <f>'106年1月'!L14+'106年2月'!L14+'106年3月'!L14+'106年4月'!L14+'106年5月'!L14+'106年6月'!L14+'106年7月'!L14+'106年8月'!L14+'106年9月'!L14+'106年10月'!L14+'106年11月'!L14+'106年12月'!L14</f>
        <v>0</v>
      </c>
      <c r="M14" s="87">
        <f>'106年1月'!M14+'106年2月'!M14+'106年3月'!M14+'106年4月'!M14+'106年5月'!M14+'106年6月'!M14+'106年7月'!M14+'106年8月'!M14+'106年9月'!M14+'106年10月'!M14+'106年11月'!M14+'106年12月'!M14</f>
        <v>0</v>
      </c>
      <c r="N14" s="87">
        <f>L14+M14</f>
        <v>0</v>
      </c>
      <c r="O14" s="87">
        <f>'106年1月'!O14+'106年2月'!O14+'106年3月'!O14+'106年4月'!O14+'106年5月'!O14+'106年6月'!O14+'106年7月'!O14+'106年8月'!O14+'106年9月'!O14+'106年10月'!O14+'106年11月'!O14+'106年12月'!O14</f>
        <v>0</v>
      </c>
      <c r="P14" s="87">
        <f>'106年1月'!P14+'106年2月'!P14+'106年3月'!P14+'106年4月'!P14+'106年5月'!P14+'106年6月'!P14+'106年7月'!P14+'106年8月'!P14+'106年9月'!P14+'106年10月'!P14+'106年11月'!P14+'106年12月'!P14</f>
        <v>0</v>
      </c>
      <c r="Q14" s="87">
        <f>O14+P14</f>
        <v>0</v>
      </c>
      <c r="R14" s="87">
        <f>'106年1月'!R14+'106年2月'!R14+'106年3月'!R14+'106年4月'!R14+'106年5月'!R14+'106年6月'!R14+'106年7月'!R14+'106年8月'!R14+'106年9月'!R14+'106年10月'!R14+'106年11月'!R14+'106年12月'!R14</f>
        <v>0</v>
      </c>
      <c r="S14" s="87">
        <f>'106年1月'!S14+'106年2月'!S14+'106年3月'!S14+'106年4月'!S14+'106年5月'!S14+'106年6月'!S14+'106年7月'!S14+'106年8月'!S14+'106年9月'!S14+'106年10月'!S14+'106年11月'!S14+'106年12月'!S14</f>
        <v>0</v>
      </c>
      <c r="T14" s="87">
        <f>R14+S14</f>
        <v>0</v>
      </c>
      <c r="U14" s="87">
        <f>'106年1月'!U14+'106年2月'!U14+'106年3月'!U14+'106年4月'!U14+'106年5月'!U14+'106年6月'!U14+'106年7月'!U14+'106年8月'!U14+'106年9月'!U14+'106年10月'!U14+'106年11月'!U14+'106年12月'!U14</f>
        <v>0</v>
      </c>
      <c r="V14" s="87">
        <f>'106年1月'!V14+'106年2月'!V14+'106年3月'!V14+'106年4月'!V14+'106年5月'!V14+'106年6月'!V14+'106年7月'!V14+'106年8月'!V14+'106年9月'!V14+'106年10月'!V14+'106年11月'!V14+'106年12月'!V14</f>
        <v>0</v>
      </c>
      <c r="W14" s="87">
        <f>U14+V14</f>
        <v>0</v>
      </c>
      <c r="X14" s="87">
        <f>'106年1月'!X14+'106年2月'!X14+'106年3月'!X14+'106年4月'!X14+'106年5月'!X14+'106年6月'!X14+'106年7月'!X14+'106年8月'!X14+'106年9月'!X14+'106年10月'!X14+'106年11月'!X14+'106年12月'!X14</f>
        <v>0</v>
      </c>
      <c r="Y14" s="87">
        <f>'106年1月'!Y14+'106年2月'!Y14+'106年3月'!Y14+'106年4月'!Y14+'106年5月'!Y14+'106年6月'!Y14+'106年7月'!Y14+'106年8月'!Y14+'106年9月'!Y14+'106年10月'!Y14+'106年11月'!Y14+'106年12月'!Y14</f>
        <v>1026696</v>
      </c>
      <c r="Z14" s="87">
        <f>X14+Y14</f>
        <v>1026696</v>
      </c>
      <c r="AA14" s="87">
        <f>'106年1月'!AA14+'106年2月'!AA14+'106年3月'!AA14+'106年4月'!AA14+'106年5月'!AA14+'106年6月'!AA14+'106年7月'!AA14+'106年8月'!AA14+'106年9月'!AA14+'106年10月'!AA14+'106年11月'!AA14+'106年12月'!AA14</f>
        <v>16091320304.9</v>
      </c>
      <c r="AB14" s="87">
        <f>'106年1月'!AB14+'106年2月'!AB14+'106年3月'!AB14+'106年4月'!AB14+'106年5月'!AB14+'106年6月'!AB14+'106年7月'!AB14+'106年8月'!AB14+'106年9月'!AB14+'106年10月'!AB14+'106年11月'!AB14+'106年12月'!AB14</f>
        <v>12668284527.1</v>
      </c>
      <c r="AC14" s="87">
        <f>AA14+AB14</f>
        <v>28759604832</v>
      </c>
    </row>
    <row r="15" spans="1:34" s="68" customFormat="1" ht="21" customHeight="1">
      <c r="A15" s="129"/>
      <c r="B15" s="61" t="s">
        <v>383</v>
      </c>
      <c r="C15" s="87">
        <f t="shared" ref="C15:C16" si="48">F15+I15+L15+O15+R15+U15+X15+AA15</f>
        <v>17164889298.800001</v>
      </c>
      <c r="D15" s="87">
        <f t="shared" ref="D15:D16" si="49">G15+J15+M15+P15+S15+V15+Y15+AB15</f>
        <v>6995397829.9300003</v>
      </c>
      <c r="E15" s="87">
        <f t="shared" ref="E15:E16" si="50">C15+D15</f>
        <v>24160287128.730003</v>
      </c>
      <c r="F15" s="87">
        <f>'106年1月'!F15+'106年2月'!F15+'106年3月'!F15+'106年4月'!F15+'106年5月'!F15+'106年6月'!F15+'106年7月'!F15+'106年8月'!F15+'106年9月'!F15+'106年10月'!F15+'106年11月'!F15+'106年12月'!F15</f>
        <v>0</v>
      </c>
      <c r="G15" s="87">
        <f>'106年1月'!G15+'106年2月'!G15+'106年3月'!G15+'106年4月'!G15+'106年5月'!G15+'106年6月'!G15+'106年7月'!G15+'106年8月'!G15+'106年9月'!G15+'106年10月'!G15+'106年11月'!G15+'106年12月'!G15</f>
        <v>0</v>
      </c>
      <c r="H15" s="87">
        <f t="shared" ref="H15:H16" si="51">F15+G15</f>
        <v>0</v>
      </c>
      <c r="I15" s="87">
        <f>'106年1月'!I15+'106年2月'!I15+'106年3月'!I15+'106年4月'!I15+'106年5月'!I15+'106年6月'!I15+'106年7月'!I15+'106年8月'!I15+'106年9月'!I15+'106年10月'!I15+'106年11月'!I15+'106年12月'!I15</f>
        <v>0</v>
      </c>
      <c r="J15" s="87">
        <f>'106年1月'!J15+'106年2月'!J15+'106年3月'!J15+'106年4月'!J15+'106年5月'!J15+'106年6月'!J15+'106年7月'!J15+'106年8月'!J15+'106年9月'!J15+'106年10月'!J15+'106年11月'!J15+'106年12月'!J15</f>
        <v>0</v>
      </c>
      <c r="K15" s="87">
        <f t="shared" ref="K15:K16" si="52">I15+J15</f>
        <v>0</v>
      </c>
      <c r="L15" s="87">
        <f>'106年1月'!L15+'106年2月'!L15+'106年3月'!L15+'106年4月'!L15+'106年5月'!L15+'106年6月'!L15+'106年7月'!L15+'106年8月'!L15+'106年9月'!L15+'106年10月'!L15+'106年11月'!L15+'106年12月'!L15</f>
        <v>0</v>
      </c>
      <c r="M15" s="87">
        <f>'106年1月'!M15+'106年2月'!M15+'106年3月'!M15+'106年4月'!M15+'106年5月'!M15+'106年6月'!M15+'106年7月'!M15+'106年8月'!M15+'106年9月'!M15+'106年10月'!M15+'106年11月'!M15+'106年12月'!M15</f>
        <v>0</v>
      </c>
      <c r="N15" s="87">
        <f t="shared" ref="N15:N16" si="53">L15+M15</f>
        <v>0</v>
      </c>
      <c r="O15" s="87">
        <f>'106年1月'!O15+'106年2月'!O15+'106年3月'!O15+'106年4月'!O15+'106年5月'!O15+'106年6月'!O15+'106年7月'!O15+'106年8月'!O15+'106年9月'!O15+'106年10月'!O15+'106年11月'!O15+'106年12月'!O15</f>
        <v>0</v>
      </c>
      <c r="P15" s="87">
        <f>'106年1月'!P15+'106年2月'!P15+'106年3月'!P15+'106年4月'!P15+'106年5月'!P15+'106年6月'!P15+'106年7月'!P15+'106年8月'!P15+'106年9月'!P15+'106年10月'!P15+'106年11月'!P15+'106年12月'!P15</f>
        <v>0</v>
      </c>
      <c r="Q15" s="87">
        <f t="shared" ref="Q15:Q16" si="54">O15+P15</f>
        <v>0</v>
      </c>
      <c r="R15" s="87">
        <f>'106年1月'!R15+'106年2月'!R15+'106年3月'!R15+'106年4月'!R15+'106年5月'!R15+'106年6月'!R15+'106年7月'!R15+'106年8月'!R15+'106年9月'!R15+'106年10月'!R15+'106年11月'!R15+'106年12月'!R15</f>
        <v>0</v>
      </c>
      <c r="S15" s="87">
        <f>'106年1月'!S15+'106年2月'!S15+'106年3月'!S15+'106年4月'!S15+'106年5月'!S15+'106年6月'!S15+'106年7月'!S15+'106年8月'!S15+'106年9月'!S15+'106年10月'!S15+'106年11月'!S15+'106年12月'!S15</f>
        <v>0</v>
      </c>
      <c r="T15" s="87">
        <f t="shared" ref="T15:T16" si="55">R15+S15</f>
        <v>0</v>
      </c>
      <c r="U15" s="87">
        <f>'106年1月'!U15+'106年2月'!U15+'106年3月'!U15+'106年4月'!U15+'106年5月'!U15+'106年6月'!U15+'106年7月'!U15+'106年8月'!U15+'106年9月'!U15+'106年10月'!U15+'106年11月'!U15+'106年12月'!U15</f>
        <v>17753100</v>
      </c>
      <c r="V15" s="87">
        <f>'106年1月'!V15+'106年2月'!V15+'106年3月'!V15+'106年4月'!V15+'106年5月'!V15+'106年6月'!V15+'106年7月'!V15+'106年8月'!V15+'106年9月'!V15+'106年10月'!V15+'106年11月'!V15+'106年12月'!V15</f>
        <v>7498750</v>
      </c>
      <c r="W15" s="87">
        <f t="shared" ref="W15:W16" si="56">U15+V15</f>
        <v>25251850</v>
      </c>
      <c r="X15" s="87">
        <f>'106年1月'!X15+'106年2月'!X15+'106年3月'!X15+'106年4月'!X15+'106年5月'!X15+'106年6月'!X15+'106年7月'!X15+'106年8月'!X15+'106年9月'!X15+'106年10月'!X15+'106年11月'!X15+'106年12月'!X15</f>
        <v>276326401</v>
      </c>
      <c r="Y15" s="87">
        <f>'106年1月'!Y15+'106年2月'!Y15+'106年3月'!Y15+'106年4月'!Y15+'106年5月'!Y15+'106年6月'!Y15+'106年7月'!Y15+'106年8月'!Y15+'106年9月'!Y15+'106年10月'!Y15+'106年11月'!Y15+'106年12月'!Y15</f>
        <v>293081403</v>
      </c>
      <c r="Z15" s="87">
        <f t="shared" ref="Z15:Z16" si="57">X15+Y15</f>
        <v>569407804</v>
      </c>
      <c r="AA15" s="87">
        <f>'106年1月'!AA15+'106年2月'!AA15+'106年3月'!AA15+'106年4月'!AA15+'106年5月'!AA15+'106年6月'!AA15+'106年7月'!AA15+'106年8月'!AA15+'106年9月'!AA15+'106年10月'!AA15+'106年11月'!AA15+'106年12月'!AA15</f>
        <v>16870809797.800001</v>
      </c>
      <c r="AB15" s="87">
        <f>'106年1月'!AB15+'106年2月'!AB15+'106年3月'!AB15+'106年4月'!AB15+'106年5月'!AB15+'106年6月'!AB15+'106年7月'!AB15+'106年8月'!AB15+'106年9月'!AB15+'106年10月'!AB15+'106年11月'!AB15+'106年12月'!AB15</f>
        <v>6694817676.9300003</v>
      </c>
      <c r="AC15" s="87">
        <f t="shared" ref="AC15:AC16" si="58">AA15+AB15</f>
        <v>23565627474.730003</v>
      </c>
    </row>
    <row r="16" spans="1:34" s="68" customFormat="1" ht="21" customHeight="1">
      <c r="A16" s="129"/>
      <c r="B16" s="61" t="s">
        <v>384</v>
      </c>
      <c r="C16" s="87">
        <f t="shared" si="48"/>
        <v>237177525</v>
      </c>
      <c r="D16" s="87">
        <f t="shared" si="49"/>
        <v>283236999.39999998</v>
      </c>
      <c r="E16" s="87">
        <f t="shared" si="50"/>
        <v>520414524.39999998</v>
      </c>
      <c r="F16" s="87">
        <f>'106年1月'!F16+'106年2月'!F16+'106年3月'!F16+'106年4月'!F16+'106年5月'!F16+'106年6月'!F16+'106年7月'!F16+'106年8月'!F16+'106年9月'!F16+'106年10月'!F16+'106年11月'!F16+'106年12月'!F16</f>
        <v>0</v>
      </c>
      <c r="G16" s="87">
        <f>'106年1月'!G16+'106年2月'!G16+'106年3月'!G16+'106年4月'!G16+'106年5月'!G16+'106年6月'!G16+'106年7月'!G16+'106年8月'!G16+'106年9月'!G16+'106年10月'!G16+'106年11月'!G16+'106年12月'!G16</f>
        <v>0</v>
      </c>
      <c r="H16" s="87">
        <f t="shared" si="51"/>
        <v>0</v>
      </c>
      <c r="I16" s="87">
        <f>'106年1月'!I16+'106年2月'!I16+'106年3月'!I16+'106年4月'!I16+'106年5月'!I16+'106年6月'!I16+'106年7月'!I16+'106年8月'!I16+'106年9月'!I16+'106年10月'!I16+'106年11月'!I16+'106年12月'!I16</f>
        <v>0</v>
      </c>
      <c r="J16" s="87">
        <f>'106年1月'!J16+'106年2月'!J16+'106年3月'!J16+'106年4月'!J16+'106年5月'!J16+'106年6月'!J16+'106年7月'!J16+'106年8月'!J16+'106年9月'!J16+'106年10月'!J16+'106年11月'!J16+'106年12月'!J16</f>
        <v>0</v>
      </c>
      <c r="K16" s="87">
        <f t="shared" si="52"/>
        <v>0</v>
      </c>
      <c r="L16" s="87">
        <f>'106年1月'!L16+'106年2月'!L16+'106年3月'!L16+'106年4月'!L16+'106年5月'!L16+'106年6月'!L16+'106年7月'!L16+'106年8月'!L16+'106年9月'!L16+'106年10月'!L16+'106年11月'!L16+'106年12月'!L16</f>
        <v>0</v>
      </c>
      <c r="M16" s="87">
        <f>'106年1月'!M16+'106年2月'!M16+'106年3月'!M16+'106年4月'!M16+'106年5月'!M16+'106年6月'!M16+'106年7月'!M16+'106年8月'!M16+'106年9月'!M16+'106年10月'!M16+'106年11月'!M16+'106年12月'!M16</f>
        <v>0</v>
      </c>
      <c r="N16" s="87">
        <f t="shared" si="53"/>
        <v>0</v>
      </c>
      <c r="O16" s="87">
        <f>'106年1月'!O16+'106年2月'!O16+'106年3月'!O16+'106年4月'!O16+'106年5月'!O16+'106年6月'!O16+'106年7月'!O16+'106年8月'!O16+'106年9月'!O16+'106年10月'!O16+'106年11月'!O16+'106年12月'!O16</f>
        <v>0</v>
      </c>
      <c r="P16" s="87">
        <f>'106年1月'!P16+'106年2月'!P16+'106年3月'!P16+'106年4月'!P16+'106年5月'!P16+'106年6月'!P16+'106年7月'!P16+'106年8月'!P16+'106年9月'!P16+'106年10月'!P16+'106年11月'!P16+'106年12月'!P16</f>
        <v>0</v>
      </c>
      <c r="Q16" s="87">
        <f t="shared" si="54"/>
        <v>0</v>
      </c>
      <c r="R16" s="87">
        <f>'106年1月'!R16+'106年2月'!R16+'106年3月'!R16+'106年4月'!R16+'106年5月'!R16+'106年6月'!R16+'106年7月'!R16+'106年8月'!R16+'106年9月'!R16+'106年10月'!R16+'106年11月'!R16+'106年12月'!R16</f>
        <v>0</v>
      </c>
      <c r="S16" s="87">
        <f>'106年1月'!S16+'106年2月'!S16+'106年3月'!S16+'106年4月'!S16+'106年5月'!S16+'106年6月'!S16+'106年7月'!S16+'106年8月'!S16+'106年9月'!S16+'106年10月'!S16+'106年11月'!S16+'106年12月'!S16</f>
        <v>0</v>
      </c>
      <c r="T16" s="87">
        <f t="shared" si="55"/>
        <v>0</v>
      </c>
      <c r="U16" s="87">
        <f>'106年1月'!U16+'106年2月'!U16+'106年3月'!U16+'106年4月'!U16+'106年5月'!U16+'106年6月'!U16+'106年7月'!U16+'106年8月'!U16+'106年9月'!U16+'106年10月'!U16+'106年11月'!U16+'106年12月'!U16</f>
        <v>0</v>
      </c>
      <c r="V16" s="87">
        <f>'106年1月'!V16+'106年2月'!V16+'106年3月'!V16+'106年4月'!V16+'106年5月'!V16+'106年6月'!V16+'106年7月'!V16+'106年8月'!V16+'106年9月'!V16+'106年10月'!V16+'106年11月'!V16+'106年12月'!V16</f>
        <v>0</v>
      </c>
      <c r="W16" s="87">
        <f t="shared" si="56"/>
        <v>0</v>
      </c>
      <c r="X16" s="87">
        <f>'106年1月'!X16+'106年2月'!X16+'106年3月'!X16+'106年4月'!X16+'106年5月'!X16+'106年6月'!X16+'106年7月'!X16+'106年8月'!X16+'106年9月'!X16+'106年10月'!X16+'106年11月'!X16+'106年12月'!X16</f>
        <v>0</v>
      </c>
      <c r="Y16" s="87">
        <f>'106年1月'!Y16+'106年2月'!Y16+'106年3月'!Y16+'106年4月'!Y16+'106年5月'!Y16+'106年6月'!Y16+'106年7月'!Y16+'106年8月'!Y16+'106年9月'!Y16+'106年10月'!Y16+'106年11月'!Y16+'106年12月'!Y16</f>
        <v>0</v>
      </c>
      <c r="Z16" s="87">
        <f t="shared" si="57"/>
        <v>0</v>
      </c>
      <c r="AA16" s="87">
        <f>'106年1月'!AA16+'106年2月'!AA16+'106年3月'!AA16+'106年4月'!AA16+'106年5月'!AA16+'106年6月'!AA16+'106年7月'!AA16+'106年8月'!AA16+'106年9月'!AA16+'106年10月'!AA16+'106年11月'!AA16+'106年12月'!AA16</f>
        <v>237177525</v>
      </c>
      <c r="AB16" s="87">
        <f>'106年1月'!AB16+'106年2月'!AB16+'106年3月'!AB16+'106年4月'!AB16+'106年5月'!AB16+'106年6月'!AB16+'106年7月'!AB16+'106年8月'!AB16+'106年9月'!AB16+'106年10月'!AB16+'106年11月'!AB16+'106年12月'!AB16</f>
        <v>283236999.39999998</v>
      </c>
      <c r="AC16" s="87">
        <f t="shared" si="58"/>
        <v>520414524.39999998</v>
      </c>
    </row>
    <row r="17" spans="1:34" ht="21" customHeight="1">
      <c r="A17" s="71" t="s">
        <v>385</v>
      </c>
      <c r="B17" s="71"/>
      <c r="C17" s="100">
        <f>C14+C15+C16</f>
        <v>33493387128.700001</v>
      </c>
      <c r="D17" s="100">
        <f t="shared" ref="D17" si="59">D14+D15+D16</f>
        <v>19947946052.43</v>
      </c>
      <c r="E17" s="100">
        <f t="shared" ref="E17" si="60">E14+E15+E16</f>
        <v>53441333181.130005</v>
      </c>
      <c r="F17" s="100">
        <f t="shared" ref="F17" si="61">F14+F15+F16</f>
        <v>0</v>
      </c>
      <c r="G17" s="100">
        <f t="shared" ref="G17" si="62">G14+G15+G16</f>
        <v>0</v>
      </c>
      <c r="H17" s="100">
        <f t="shared" ref="H17" si="63">H14+H15+H16</f>
        <v>0</v>
      </c>
      <c r="I17" s="100">
        <f t="shared" ref="I17" si="64">I14+I15+I16</f>
        <v>0</v>
      </c>
      <c r="J17" s="100">
        <f t="shared" ref="J17" si="65">J14+J15+J16</f>
        <v>0</v>
      </c>
      <c r="K17" s="100">
        <f t="shared" ref="K17" si="66">K14+K15+K16</f>
        <v>0</v>
      </c>
      <c r="L17" s="100">
        <f t="shared" ref="L17" si="67">L14+L15+L16</f>
        <v>0</v>
      </c>
      <c r="M17" s="100">
        <f t="shared" ref="M17" si="68">M14+M15+M16</f>
        <v>0</v>
      </c>
      <c r="N17" s="100">
        <f t="shared" ref="N17" si="69">N14+N15+N16</f>
        <v>0</v>
      </c>
      <c r="O17" s="100">
        <f t="shared" ref="O17" si="70">O14+O15+O16</f>
        <v>0</v>
      </c>
      <c r="P17" s="100">
        <f t="shared" ref="P17" si="71">P14+P15+P16</f>
        <v>0</v>
      </c>
      <c r="Q17" s="100">
        <f t="shared" ref="Q17" si="72">Q14+Q15+Q16</f>
        <v>0</v>
      </c>
      <c r="R17" s="100">
        <f t="shared" ref="R17" si="73">R14+R15+R16</f>
        <v>0</v>
      </c>
      <c r="S17" s="100">
        <f t="shared" ref="S17" si="74">S14+S15+S16</f>
        <v>0</v>
      </c>
      <c r="T17" s="100">
        <f t="shared" ref="T17" si="75">T14+T15+T16</f>
        <v>0</v>
      </c>
      <c r="U17" s="100">
        <f t="shared" ref="U17" si="76">U14+U15+U16</f>
        <v>17753100</v>
      </c>
      <c r="V17" s="100">
        <f t="shared" ref="V17" si="77">V14+V15+V16</f>
        <v>7498750</v>
      </c>
      <c r="W17" s="100">
        <f t="shared" ref="W17" si="78">W14+W15+W16</f>
        <v>25251850</v>
      </c>
      <c r="X17" s="100">
        <f t="shared" ref="X17" si="79">X14+X15+X16</f>
        <v>276326401</v>
      </c>
      <c r="Y17" s="100">
        <f t="shared" ref="Y17" si="80">Y14+Y15+Y16</f>
        <v>294108099</v>
      </c>
      <c r="Z17" s="100">
        <f t="shared" ref="Z17" si="81">Z14+Z15+Z16</f>
        <v>570434500</v>
      </c>
      <c r="AA17" s="100">
        <f t="shared" ref="AA17" si="82">AA14+AA15+AA16</f>
        <v>33199307627.700001</v>
      </c>
      <c r="AB17" s="100">
        <f t="shared" ref="AB17" si="83">AB14+AB15+AB16</f>
        <v>19646339203.43</v>
      </c>
      <c r="AC17" s="100">
        <f t="shared" ref="AC17" si="84">AC14+AC15+AC16</f>
        <v>52845646831.130005</v>
      </c>
      <c r="AD17" s="68"/>
      <c r="AE17" s="68"/>
      <c r="AF17" s="68"/>
      <c r="AG17" s="68"/>
      <c r="AH17" s="68"/>
    </row>
    <row r="18" spans="1:34" s="68" customFormat="1" ht="21" customHeight="1">
      <c r="A18" s="128" t="s">
        <v>388</v>
      </c>
      <c r="B18" s="62" t="s">
        <v>382</v>
      </c>
      <c r="C18" s="87">
        <f>F18+I18+L18+O18+R18+U18+X18+AA18</f>
        <v>1130418017.684</v>
      </c>
      <c r="D18" s="87">
        <f>G18+J18+M18+P18+S18+V18+Y18+AB18</f>
        <v>448765921.93400002</v>
      </c>
      <c r="E18" s="87">
        <f>C18+D18</f>
        <v>1579183939.618</v>
      </c>
      <c r="F18" s="87">
        <f>'106年1月'!F18+'106年2月'!F18+'106年3月'!F18+'106年4月'!F18+'106年5月'!F18+'106年6月'!F18+'106年7月'!F18+'106年8月'!F18+'106年9月'!F18+'106年10月'!F18+'106年11月'!F18+'106年12月'!F18</f>
        <v>290228241.43000001</v>
      </c>
      <c r="G18" s="87">
        <f>'106年1月'!G18+'106年2月'!G18+'106年3月'!G18+'106年4月'!G18+'106年5月'!G18+'106年6月'!G18+'106年7月'!G18+'106年8月'!G18+'106年9月'!G18+'106年10月'!G18+'106年11月'!G18+'106年12月'!G18</f>
        <v>79282604.794</v>
      </c>
      <c r="H18" s="87">
        <f>F18+G18</f>
        <v>369510846.22399998</v>
      </c>
      <c r="I18" s="87">
        <f>'106年1月'!I18+'106年2月'!I18+'106年3月'!I18+'106年4月'!I18+'106年5月'!I18+'106年6月'!I18+'106年7月'!I18+'106年8月'!I18+'106年9月'!I18+'106年10月'!I18+'106年11月'!I18+'106年12月'!I18</f>
        <v>59764910.384000003</v>
      </c>
      <c r="J18" s="87">
        <f>'106年1月'!J18+'106年2月'!J18+'106年3月'!J18+'106年4月'!J18+'106年5月'!J18+'106年6月'!J18+'106年7月'!J18+'106年8月'!J18+'106年9月'!J18+'106年10月'!J18+'106年11月'!J18+'106年12月'!J18</f>
        <v>16935881.717</v>
      </c>
      <c r="K18" s="87">
        <f>I18+J18</f>
        <v>76700792.101000011</v>
      </c>
      <c r="L18" s="87">
        <f>'106年1月'!L18+'106年2月'!L18+'106年3月'!L18+'106年4月'!L18+'106年5月'!L18+'106年6月'!L18+'106年7月'!L18+'106年8月'!L18+'106年9月'!L18+'106年10月'!L18+'106年11月'!L18+'106年12月'!L18</f>
        <v>0</v>
      </c>
      <c r="M18" s="87">
        <f>'106年1月'!M18+'106年2月'!M18+'106年3月'!M18+'106年4月'!M18+'106年5月'!M18+'106年6月'!M18+'106年7月'!M18+'106年8月'!M18+'106年9月'!M18+'106年10月'!M18+'106年11月'!M18+'106年12月'!M18</f>
        <v>0</v>
      </c>
      <c r="N18" s="87">
        <f>L18+M18</f>
        <v>0</v>
      </c>
      <c r="O18" s="87">
        <f>'106年1月'!O18+'106年2月'!O18+'106年3月'!O18+'106年4月'!O18+'106年5月'!O18+'106年6月'!O18+'106年7月'!O18+'106年8月'!O18+'106年9月'!O18+'106年10月'!O18+'106年11月'!O18+'106年12月'!O18</f>
        <v>38213472.659999996</v>
      </c>
      <c r="P18" s="87">
        <f>'106年1月'!P18+'106年2月'!P18+'106年3月'!P18+'106年4月'!P18+'106年5月'!P18+'106年6月'!P18+'106年7月'!P18+'106年8月'!P18+'106年9月'!P18+'106年10月'!P18+'106年11月'!P18+'106年12月'!P18</f>
        <v>10415815.939999999</v>
      </c>
      <c r="Q18" s="87">
        <f>O18+P18</f>
        <v>48629288.599999994</v>
      </c>
      <c r="R18" s="87">
        <f>'106年1月'!R18+'106年2月'!R18+'106年3月'!R18+'106年4月'!R18+'106年5月'!R18+'106年6月'!R18+'106年7月'!R18+'106年8月'!R18+'106年9月'!R18+'106年10月'!R18+'106年11月'!R18+'106年12月'!R18</f>
        <v>0</v>
      </c>
      <c r="S18" s="87">
        <f>'106年1月'!S18+'106年2月'!S18+'106年3月'!S18+'106年4月'!S18+'106年5月'!S18+'106年6月'!S18+'106年7月'!S18+'106年8月'!S18+'106年9月'!S18+'106年10月'!S18+'106年11月'!S18+'106年12月'!S18</f>
        <v>0</v>
      </c>
      <c r="T18" s="87">
        <f>R18+S18</f>
        <v>0</v>
      </c>
      <c r="U18" s="87">
        <f>'106年1月'!U18+'106年2月'!U18+'106年3月'!U18+'106年4月'!U18+'106年5月'!U18+'106年6月'!U18+'106年7月'!U18+'106年8月'!U18+'106年9月'!U18+'106年10月'!U18+'106年11月'!U18+'106年12月'!U18</f>
        <v>722340563.63</v>
      </c>
      <c r="V18" s="87">
        <f>'106年1月'!V18+'106年2月'!V18+'106年3月'!V18+'106年4月'!V18+'106年5月'!V18+'106年6月'!V18+'106年7月'!V18+'106年8月'!V18+'106年9月'!V18+'106年10月'!V18+'106年11月'!V18+'106年12月'!V18</f>
        <v>241236442.553</v>
      </c>
      <c r="W18" s="87">
        <f>U18+V18</f>
        <v>963577006.18299997</v>
      </c>
      <c r="X18" s="87">
        <f>'106年1月'!X18+'106年2月'!X18+'106年3月'!X18+'106年4月'!X18+'106年5月'!X18+'106年6月'!X18+'106年7月'!X18+'106年8月'!X18+'106年9月'!X18+'106年10月'!X18+'106年11月'!X18+'106年12月'!X18</f>
        <v>18075110</v>
      </c>
      <c r="Y18" s="87">
        <f>'106年1月'!Y18+'106年2月'!Y18+'106年3月'!Y18+'106年4月'!Y18+'106年5月'!Y18+'106年6月'!Y18+'106年7月'!Y18+'106年8月'!Y18+'106年9月'!Y18+'106年10月'!Y18+'106年11月'!Y18+'106年12月'!Y18</f>
        <v>49589495</v>
      </c>
      <c r="Z18" s="87">
        <f>X18+Y18</f>
        <v>67664605</v>
      </c>
      <c r="AA18" s="87">
        <f>'106年1月'!AA18+'106年2月'!AA18+'106年3月'!AA18+'106年4月'!AA18+'106年5月'!AA18+'106年6月'!AA18+'106年7月'!AA18+'106年8月'!AA18+'106年9月'!AA18+'106年10月'!AA18+'106年11月'!AA18+'106年12月'!AA18</f>
        <v>1795719.5799999998</v>
      </c>
      <c r="AB18" s="87">
        <f>'106年1月'!AB18+'106年2月'!AB18+'106年3月'!AB18+'106年4月'!AB18+'106年5月'!AB18+'106年6月'!AB18+'106年7月'!AB18+'106年8月'!AB18+'106年9月'!AB18+'106年10月'!AB18+'106年11月'!AB18+'106年12月'!AB18</f>
        <v>51305681.929999992</v>
      </c>
      <c r="AC18" s="87">
        <f>AA18+AB18</f>
        <v>53101401.50999999</v>
      </c>
    </row>
    <row r="19" spans="1:34" s="68" customFormat="1" ht="21" customHeight="1">
      <c r="A19" s="129"/>
      <c r="B19" s="61" t="s">
        <v>383</v>
      </c>
      <c r="C19" s="87">
        <f t="shared" ref="C19:C20" si="85">F19+I19+L19+O19+R19+U19+X19+AA19</f>
        <v>6850469525.8592701</v>
      </c>
      <c r="D19" s="87">
        <f t="shared" ref="D19:D20" si="86">G19+J19+M19+P19+S19+V19+Y19+AB19</f>
        <v>4843526394.2800007</v>
      </c>
      <c r="E19" s="87">
        <f t="shared" ref="E19:E20" si="87">C19+D19</f>
        <v>11693995920.139271</v>
      </c>
      <c r="F19" s="87">
        <f>'106年1月'!F19+'106年2月'!F19+'106年3月'!F19+'106年4月'!F19+'106年5月'!F19+'106年6月'!F19+'106年7月'!F19+'106年8月'!F19+'106年9月'!F19+'106年10月'!F19+'106年11月'!F19+'106年12月'!F19</f>
        <v>712494225.50099993</v>
      </c>
      <c r="G19" s="87">
        <f>'106年1月'!G19+'106年2月'!G19+'106年3月'!G19+'106年4月'!G19+'106年5月'!G19+'106年6月'!G19+'106年7月'!G19+'106年8月'!G19+'106年9月'!G19+'106年10月'!G19+'106年11月'!G19+'106年12月'!G19</f>
        <v>239834260</v>
      </c>
      <c r="H19" s="87">
        <f t="shared" ref="H19:H20" si="88">F19+G19</f>
        <v>952328485.50099993</v>
      </c>
      <c r="I19" s="87">
        <f>'106年1月'!I19+'106年2月'!I19+'106年3月'!I19+'106年4月'!I19+'106年5月'!I19+'106年6月'!I19+'106年7月'!I19+'106年8月'!I19+'106年9月'!I19+'106年10月'!I19+'106年11月'!I19+'106年12月'!I19</f>
        <v>2046860.13827</v>
      </c>
      <c r="J19" s="87">
        <f>'106年1月'!J19+'106年2月'!J19+'106年3月'!J19+'106年4月'!J19+'106年5月'!J19+'106年6月'!J19+'106年7月'!J19+'106年8月'!J19+'106年9月'!J19+'106年10月'!J19+'106年11月'!J19+'106年12月'!J19</f>
        <v>73831971</v>
      </c>
      <c r="K19" s="87">
        <f t="shared" ref="K19:K20" si="89">I19+J19</f>
        <v>75878831.138270006</v>
      </c>
      <c r="L19" s="87">
        <f>'106年1月'!L19+'106年2月'!L19+'106年3月'!L19+'106年4月'!L19+'106年5月'!L19+'106年6月'!L19+'106年7月'!L19+'106年8月'!L19+'106年9月'!L19+'106年10月'!L19+'106年11月'!L19+'106年12月'!L19</f>
        <v>0</v>
      </c>
      <c r="M19" s="87">
        <f>'106年1月'!M19+'106年2月'!M19+'106年3月'!M19+'106年4月'!M19+'106年5月'!M19+'106年6月'!M19+'106年7月'!M19+'106年8月'!M19+'106年9月'!M19+'106年10月'!M19+'106年11月'!M19+'106年12月'!M19</f>
        <v>0</v>
      </c>
      <c r="N19" s="87">
        <f t="shared" ref="N19:N20" si="90">L19+M19</f>
        <v>0</v>
      </c>
      <c r="O19" s="87">
        <f>'106年1月'!O19+'106年2月'!O19+'106年3月'!O19+'106年4月'!O19+'106年5月'!O19+'106年6月'!O19+'106年7月'!O19+'106年8月'!O19+'106年9月'!O19+'106年10月'!O19+'106年11月'!O19+'106年12月'!O19</f>
        <v>139424603.40000001</v>
      </c>
      <c r="P19" s="87">
        <f>'106年1月'!P19+'106年2月'!P19+'106年3月'!P19+'106年4月'!P19+'106年5月'!P19+'106年6月'!P19+'106年7月'!P19+'106年8月'!P19+'106年9月'!P19+'106年10月'!P19+'106年11月'!P19+'106年12月'!P19</f>
        <v>75138026.650000006</v>
      </c>
      <c r="Q19" s="87">
        <f t="shared" ref="Q19:Q20" si="91">O19+P19</f>
        <v>214562630.05000001</v>
      </c>
      <c r="R19" s="87">
        <f>'106年1月'!R19+'106年2月'!R19+'106年3月'!R19+'106年4月'!R19+'106年5月'!R19+'106年6月'!R19+'106年7月'!R19+'106年8月'!R19+'106年9月'!R19+'106年10月'!R19+'106年11月'!R19+'106年12月'!R19</f>
        <v>0</v>
      </c>
      <c r="S19" s="87">
        <f>'106年1月'!S19+'106年2月'!S19+'106年3月'!S19+'106年4月'!S19+'106年5月'!S19+'106年6月'!S19+'106年7月'!S19+'106年8月'!S19+'106年9月'!S19+'106年10月'!S19+'106年11月'!S19+'106年12月'!S19</f>
        <v>0</v>
      </c>
      <c r="T19" s="87">
        <f t="shared" ref="T19:T20" si="92">R19+S19</f>
        <v>0</v>
      </c>
      <c r="U19" s="87">
        <f>'106年1月'!U19+'106年2月'!U19+'106年3月'!U19+'106年4月'!U19+'106年5月'!U19+'106年6月'!U19+'106年7月'!U19+'106年8月'!U19+'106年9月'!U19+'106年10月'!U19+'106年11月'!U19+'106年12月'!U19</f>
        <v>1564521441.8199999</v>
      </c>
      <c r="V19" s="87">
        <f>'106年1月'!V19+'106年2月'!V19+'106年3月'!V19+'106年4月'!V19+'106年5月'!V19+'106年6月'!V19+'106年7月'!V19+'106年8月'!V19+'106年9月'!V19+'106年10月'!V19+'106年11月'!V19+'106年12月'!V19</f>
        <v>924342515.63000011</v>
      </c>
      <c r="W19" s="87">
        <f t="shared" ref="W19:W20" si="93">U19+V19</f>
        <v>2488863957.4499998</v>
      </c>
      <c r="X19" s="87">
        <f>'106年1月'!X19+'106年2月'!X19+'106年3月'!X19+'106年4月'!X19+'106年5月'!X19+'106年6月'!X19+'106年7月'!X19+'106年8月'!X19+'106年9月'!X19+'106年10月'!X19+'106年11月'!X19+'106年12月'!X19</f>
        <v>4431982395</v>
      </c>
      <c r="Y19" s="87">
        <f>'106年1月'!Y19+'106年2月'!Y19+'106年3月'!Y19+'106年4月'!Y19+'106年5月'!Y19+'106年6月'!Y19+'106年7月'!Y19+'106年8月'!Y19+'106年9月'!Y19+'106年10月'!Y19+'106年11月'!Y19+'106年12月'!Y19</f>
        <v>3530379621</v>
      </c>
      <c r="Z19" s="87">
        <f t="shared" ref="Z19:Z20" si="94">X19+Y19</f>
        <v>7962362016</v>
      </c>
      <c r="AA19" s="87">
        <f>'106年1月'!AA19+'106年2月'!AA19+'106年3月'!AA19+'106年4月'!AA19+'106年5月'!AA19+'106年6月'!AA19+'106年7月'!AA19+'106年8月'!AA19+'106年9月'!AA19+'106年10月'!AA19+'106年11月'!AA19+'106年12月'!AA19</f>
        <v>0</v>
      </c>
      <c r="AB19" s="87">
        <f>'106年1月'!AB19+'106年2月'!AB19+'106年3月'!AB19+'106年4月'!AB19+'106年5月'!AB19+'106年6月'!AB19+'106年7月'!AB19+'106年8月'!AB19+'106年9月'!AB19+'106年10月'!AB19+'106年11月'!AB19+'106年12月'!AB19</f>
        <v>0</v>
      </c>
      <c r="AC19" s="87">
        <f t="shared" ref="AC19:AC20" si="95">AA19+AB19</f>
        <v>0</v>
      </c>
    </row>
    <row r="20" spans="1:34" s="68" customFormat="1" ht="21" customHeight="1">
      <c r="A20" s="129"/>
      <c r="B20" s="61" t="s">
        <v>384</v>
      </c>
      <c r="C20" s="87">
        <f t="shared" si="85"/>
        <v>15771753896.179298</v>
      </c>
      <c r="D20" s="87">
        <f t="shared" si="86"/>
        <v>10975573359.950001</v>
      </c>
      <c r="E20" s="87">
        <f t="shared" si="87"/>
        <v>26747327256.129299</v>
      </c>
      <c r="F20" s="87">
        <f>'106年1月'!F20+'106年2月'!F20+'106年3月'!F20+'106年4月'!F20+'106年5月'!F20+'106年6月'!F20+'106年7月'!F20+'106年8月'!F20+'106年9月'!F20+'106年10月'!F20+'106年11月'!F20+'106年12月'!F20</f>
        <v>5022288564.6999998</v>
      </c>
      <c r="G20" s="87">
        <f>'106年1月'!G20+'106年2月'!G20+'106年3月'!G20+'106年4月'!G20+'106年5月'!G20+'106年6月'!G20+'106年7月'!G20+'106年8月'!G20+'106年9月'!G20+'106年10月'!G20+'106年11月'!G20+'106年12月'!G20</f>
        <v>4775043396.5</v>
      </c>
      <c r="H20" s="87">
        <f t="shared" si="88"/>
        <v>9797331961.2000008</v>
      </c>
      <c r="I20" s="87">
        <f>'106年1月'!I20+'106年2月'!I20+'106年3月'!I20+'106年4月'!I20+'106年5月'!I20+'106年6月'!I20+'106年7月'!I20+'106年8月'!I20+'106年9月'!I20+'106年10月'!I20+'106年11月'!I20+'106年12月'!I20</f>
        <v>840979670.3743</v>
      </c>
      <c r="J20" s="87">
        <f>'106年1月'!J20+'106年2月'!J20+'106年3月'!J20+'106年4月'!J20+'106年5月'!J20+'106年6月'!J20+'106年7月'!J20+'106年8月'!J20+'106年9月'!J20+'106年10月'!J20+'106年11月'!J20+'106年12月'!J20</f>
        <v>2480933182.02</v>
      </c>
      <c r="K20" s="87">
        <f t="shared" si="89"/>
        <v>3321912852.3943</v>
      </c>
      <c r="L20" s="87">
        <f>'106年1月'!L20+'106年2月'!L20+'106年3月'!L20+'106年4月'!L20+'106年5月'!L20+'106年6月'!L20+'106年7月'!L20+'106年8月'!L20+'106年9月'!L20+'106年10月'!L20+'106年11月'!L20+'106年12月'!L20</f>
        <v>0</v>
      </c>
      <c r="M20" s="87">
        <f>'106年1月'!M20+'106年2月'!M20+'106年3月'!M20+'106年4月'!M20+'106年5月'!M20+'106年6月'!M20+'106年7月'!M20+'106年8月'!M20+'106年9月'!M20+'106年10月'!M20+'106年11月'!M20+'106年12月'!M20</f>
        <v>0</v>
      </c>
      <c r="N20" s="87">
        <f t="shared" si="90"/>
        <v>0</v>
      </c>
      <c r="O20" s="87">
        <f>'106年1月'!O20+'106年2月'!O20+'106年3月'!O20+'106年4月'!O20+'106年5月'!O20+'106年6月'!O20+'106年7月'!O20+'106年8月'!O20+'106年9月'!O20+'106年10月'!O20+'106年11月'!O20+'106年12月'!O20</f>
        <v>1399481491.6499999</v>
      </c>
      <c r="P20" s="87">
        <f>'106年1月'!P20+'106年2月'!P20+'106年3月'!P20+'106年4月'!P20+'106年5月'!P20+'106年6月'!P20+'106年7月'!P20+'106年8月'!P20+'106年9月'!P20+'106年10月'!P20+'106年11月'!P20+'106年12月'!P20</f>
        <v>384017626.32999998</v>
      </c>
      <c r="Q20" s="87">
        <f t="shared" si="91"/>
        <v>1783499117.9799998</v>
      </c>
      <c r="R20" s="87">
        <f>'106年1月'!R20+'106年2月'!R20+'106年3月'!R20+'106年4月'!R20+'106年5月'!R20+'106年6月'!R20+'106年7月'!R20+'106年8月'!R20+'106年9月'!R20+'106年10月'!R20+'106年11月'!R20+'106年12月'!R20</f>
        <v>37128736.155000001</v>
      </c>
      <c r="S20" s="87">
        <f>'106年1月'!S20+'106年2月'!S20+'106年3月'!S20+'106年4月'!S20+'106年5月'!S20+'106年6月'!S20+'106年7月'!S20+'106年8月'!S20+'106年9月'!S20+'106年10月'!S20+'106年11月'!S20+'106年12月'!S20</f>
        <v>12270902.15</v>
      </c>
      <c r="T20" s="87">
        <f t="shared" si="92"/>
        <v>49399638.305</v>
      </c>
      <c r="U20" s="87">
        <f>'106年1月'!U20+'106年2月'!U20+'106年3月'!U20+'106年4月'!U20+'106年5月'!U20+'106年6月'!U20+'106年7月'!U20+'106年8月'!U20+'106年9月'!U20+'106年10月'!U20+'106年11月'!U20+'106年12月'!U20</f>
        <v>8459425262.3000002</v>
      </c>
      <c r="V20" s="87">
        <f>'106年1月'!V20+'106年2月'!V20+'106年3月'!V20+'106年4月'!V20+'106年5月'!V20+'106年6月'!V20+'106年7月'!V20+'106年8月'!V20+'106年9月'!V20+'106年10月'!V20+'106年11月'!V20+'106年12月'!V20</f>
        <v>3311654791.9499998</v>
      </c>
      <c r="W20" s="87">
        <f t="shared" si="93"/>
        <v>11771080054.25</v>
      </c>
      <c r="X20" s="87">
        <f>'106年1月'!X20+'106年2月'!X20+'106年3月'!X20+'106年4月'!X20+'106年5月'!X20+'106年6月'!X20+'106年7月'!X20+'106年8月'!X20+'106年9月'!X20+'106年10月'!X20+'106年11月'!X20+'106年12月'!X20</f>
        <v>0</v>
      </c>
      <c r="Y20" s="87">
        <f>'106年1月'!Y20+'106年2月'!Y20+'106年3月'!Y20+'106年4月'!Y20+'106年5月'!Y20+'106年6月'!Y20+'106年7月'!Y20+'106年8月'!Y20+'106年9月'!Y20+'106年10月'!Y20+'106年11月'!Y20+'106年12月'!Y20</f>
        <v>0</v>
      </c>
      <c r="Z20" s="87">
        <f t="shared" si="94"/>
        <v>0</v>
      </c>
      <c r="AA20" s="87">
        <f>'106年1月'!AA20+'106年2月'!AA20+'106年3月'!AA20+'106年4月'!AA20+'106年5月'!AA20+'106年6月'!AA20+'106年7月'!AA20+'106年8月'!AA20+'106年9月'!AA20+'106年10月'!AA20+'106年11月'!AA20+'106年12月'!AA20</f>
        <v>12450171</v>
      </c>
      <c r="AB20" s="87">
        <f>'106年1月'!AB20+'106年2月'!AB20+'106年3月'!AB20+'106年4月'!AB20+'106年5月'!AB20+'106年6月'!AB20+'106年7月'!AB20+'106年8月'!AB20+'106年9月'!AB20+'106年10月'!AB20+'106年11月'!AB20+'106年12月'!AB20</f>
        <v>11653461</v>
      </c>
      <c r="AC20" s="87">
        <f t="shared" si="95"/>
        <v>24103632</v>
      </c>
    </row>
    <row r="21" spans="1:34" ht="21" customHeight="1">
      <c r="A21" s="71" t="s">
        <v>385</v>
      </c>
      <c r="B21" s="71"/>
      <c r="C21" s="100">
        <f>C18+C19+C20</f>
        <v>23752641439.722569</v>
      </c>
      <c r="D21" s="100">
        <f t="shared" ref="D21" si="96">D18+D19+D20</f>
        <v>16267865676.164001</v>
      </c>
      <c r="E21" s="100">
        <f t="shared" ref="E21" si="97">E18+E19+E20</f>
        <v>40020507115.886566</v>
      </c>
      <c r="F21" s="100">
        <f t="shared" ref="F21" si="98">F18+F19+F20</f>
        <v>6025011031.6309996</v>
      </c>
      <c r="G21" s="100">
        <f t="shared" ref="G21" si="99">G18+G19+G20</f>
        <v>5094160261.2939997</v>
      </c>
      <c r="H21" s="100">
        <f t="shared" ref="H21" si="100">H18+H19+H20</f>
        <v>11119171292.925001</v>
      </c>
      <c r="I21" s="100">
        <f t="shared" ref="I21" si="101">I18+I19+I20</f>
        <v>902791440.89656997</v>
      </c>
      <c r="J21" s="100">
        <f t="shared" ref="J21" si="102">J18+J19+J20</f>
        <v>2571701034.737</v>
      </c>
      <c r="K21" s="100">
        <f t="shared" ref="K21" si="103">K18+K19+K20</f>
        <v>3474492475.6335702</v>
      </c>
      <c r="L21" s="100">
        <f t="shared" ref="L21" si="104">L18+L19+L20</f>
        <v>0</v>
      </c>
      <c r="M21" s="100">
        <f t="shared" ref="M21" si="105">M18+M19+M20</f>
        <v>0</v>
      </c>
      <c r="N21" s="100">
        <f t="shared" ref="N21" si="106">N18+N19+N20</f>
        <v>0</v>
      </c>
      <c r="O21" s="100">
        <f t="shared" ref="O21" si="107">O18+O19+O20</f>
        <v>1577119567.7099998</v>
      </c>
      <c r="P21" s="100">
        <f t="shared" ref="P21" si="108">P18+P19+P20</f>
        <v>469571468.91999996</v>
      </c>
      <c r="Q21" s="100">
        <f t="shared" ref="Q21" si="109">Q18+Q19+Q20</f>
        <v>2046691036.6299999</v>
      </c>
      <c r="R21" s="100">
        <f t="shared" ref="R21" si="110">R18+R19+R20</f>
        <v>37128736.155000001</v>
      </c>
      <c r="S21" s="100">
        <f t="shared" ref="S21" si="111">S18+S19+S20</f>
        <v>12270902.15</v>
      </c>
      <c r="T21" s="100">
        <f t="shared" ref="T21" si="112">T18+T19+T20</f>
        <v>49399638.305</v>
      </c>
      <c r="U21" s="100">
        <f t="shared" ref="U21" si="113">U18+U19+U20</f>
        <v>10746287267.75</v>
      </c>
      <c r="V21" s="100">
        <f t="shared" ref="V21" si="114">V18+V19+V20</f>
        <v>4477233750.1329994</v>
      </c>
      <c r="W21" s="100">
        <f t="shared" ref="W21" si="115">W18+W19+W20</f>
        <v>15223521017.882999</v>
      </c>
      <c r="X21" s="100">
        <f t="shared" ref="X21" si="116">X18+X19+X20</f>
        <v>4450057505</v>
      </c>
      <c r="Y21" s="100">
        <f t="shared" ref="Y21" si="117">Y18+Y19+Y20</f>
        <v>3579969116</v>
      </c>
      <c r="Z21" s="100">
        <f t="shared" ref="Z21" si="118">Z18+Z19+Z20</f>
        <v>8030026621</v>
      </c>
      <c r="AA21" s="100">
        <f t="shared" ref="AA21" si="119">AA18+AA19+AA20</f>
        <v>14245890.58</v>
      </c>
      <c r="AB21" s="100">
        <f t="shared" ref="AB21" si="120">AB18+AB19+AB20</f>
        <v>62959142.929999992</v>
      </c>
      <c r="AC21" s="100">
        <f t="shared" ref="AC21" si="121">AC18+AC19+AC20</f>
        <v>77205033.50999999</v>
      </c>
      <c r="AD21" s="68"/>
      <c r="AE21" s="68"/>
      <c r="AF21" s="68"/>
      <c r="AG21" s="68"/>
      <c r="AH21" s="68"/>
    </row>
    <row r="22" spans="1:34" s="68" customFormat="1" ht="21" customHeight="1">
      <c r="A22" s="128" t="s">
        <v>389</v>
      </c>
      <c r="B22" s="62" t="s">
        <v>382</v>
      </c>
      <c r="C22" s="87">
        <f>F22+I22+L22+O22+R22+U22+X22+AA22</f>
        <v>1306822102.6799998</v>
      </c>
      <c r="D22" s="87">
        <f>G22+J22+M22+P22+S22+V22+Y22+AB22</f>
        <v>1542915372.0500002</v>
      </c>
      <c r="E22" s="87">
        <f>C22+D22</f>
        <v>2849737474.73</v>
      </c>
      <c r="F22" s="87">
        <f>'106年1月'!F22+'106年2月'!F22+'106年3月'!F22+'106年4月'!F22+'106年5月'!F22+'106年6月'!F22+'106年7月'!F22+'106年8月'!F22+'106年9月'!F22+'106年10月'!F22+'106年11月'!F22+'106年12月'!F22</f>
        <v>0</v>
      </c>
      <c r="G22" s="87">
        <f>'106年1月'!G22+'106年2月'!G22+'106年3月'!G22+'106年4月'!G22+'106年5月'!G22+'106年6月'!G22+'106年7月'!G22+'106年8月'!G22+'106年9月'!G22+'106年10月'!G22+'106年11月'!G22+'106年12月'!G22</f>
        <v>0</v>
      </c>
      <c r="H22" s="87">
        <f>F22+G22</f>
        <v>0</v>
      </c>
      <c r="I22" s="87">
        <f>'106年1月'!I22+'106年2月'!I22+'106年3月'!I22+'106年4月'!I22+'106年5月'!I22+'106年6月'!I22+'106年7月'!I22+'106年8月'!I22+'106年9月'!I22+'106年10月'!I22+'106年11月'!I22+'106年12月'!I22</f>
        <v>0</v>
      </c>
      <c r="J22" s="87">
        <f>'106年1月'!J22+'106年2月'!J22+'106年3月'!J22+'106年4月'!J22+'106年5月'!J22+'106年6月'!J22+'106年7月'!J22+'106年8月'!J22+'106年9月'!J22+'106年10月'!J22+'106年11月'!J22+'106年12月'!J22</f>
        <v>0</v>
      </c>
      <c r="K22" s="87">
        <f>I22+J22</f>
        <v>0</v>
      </c>
      <c r="L22" s="87">
        <f>'106年1月'!L22+'106年2月'!L22+'106年3月'!L22+'106年4月'!L22+'106年5月'!L22+'106年6月'!L22+'106年7月'!L22+'106年8月'!L22+'106年9月'!L22+'106年10月'!L22+'106年11月'!L22+'106年12月'!L22</f>
        <v>0</v>
      </c>
      <c r="M22" s="87">
        <f>'106年1月'!M22+'106年2月'!M22+'106年3月'!M22+'106年4月'!M22+'106年5月'!M22+'106年6月'!M22+'106年7月'!M22+'106年8月'!M22+'106年9月'!M22+'106年10月'!M22+'106年11月'!M22+'106年12月'!M22</f>
        <v>0</v>
      </c>
      <c r="N22" s="87">
        <f>L22+M22</f>
        <v>0</v>
      </c>
      <c r="O22" s="87">
        <f>'106年1月'!O22+'106年2月'!O22+'106年3月'!O22+'106年4月'!O22+'106年5月'!O22+'106年6月'!O22+'106年7月'!O22+'106年8月'!O22+'106年9月'!O22+'106年10月'!O22+'106年11月'!O22+'106年12月'!O22</f>
        <v>0</v>
      </c>
      <c r="P22" s="87">
        <f>'106年1月'!P22+'106年2月'!P22+'106年3月'!P22+'106年4月'!P22+'106年5月'!P22+'106年6月'!P22+'106年7月'!P22+'106年8月'!P22+'106年9月'!P22+'106年10月'!P22+'106年11月'!P22+'106年12月'!P22</f>
        <v>0</v>
      </c>
      <c r="Q22" s="87">
        <f>O22+P22</f>
        <v>0</v>
      </c>
      <c r="R22" s="87">
        <f>'106年1月'!R22+'106年2月'!R22+'106年3月'!R22+'106年4月'!R22+'106年5月'!R22+'106年6月'!R22+'106年7月'!R22+'106年8月'!R22+'106年9月'!R22+'106年10月'!R22+'106年11月'!R22+'106年12月'!R22</f>
        <v>0</v>
      </c>
      <c r="S22" s="87">
        <f>'106年1月'!S22+'106年2月'!S22+'106年3月'!S22+'106年4月'!S22+'106年5月'!S22+'106年6月'!S22+'106年7月'!S22+'106年8月'!S22+'106年9月'!S22+'106年10月'!S22+'106年11月'!S22+'106年12月'!S22</f>
        <v>0</v>
      </c>
      <c r="T22" s="87">
        <f>R22+S22</f>
        <v>0</v>
      </c>
      <c r="U22" s="87">
        <f>'106年1月'!U22+'106年2月'!U22+'106年3月'!U22+'106年4月'!U22+'106年5月'!U22+'106年6月'!U22+'106年7月'!U22+'106年8月'!U22+'106年9月'!U22+'106年10月'!U22+'106年11月'!U22+'106年12月'!U22</f>
        <v>0</v>
      </c>
      <c r="V22" s="87">
        <f>'106年1月'!V22+'106年2月'!V22+'106年3月'!V22+'106年4月'!V22+'106年5月'!V22+'106年6月'!V22+'106年7月'!V22+'106年8月'!V22+'106年9月'!V22+'106年10月'!V22+'106年11月'!V22+'106年12月'!V22</f>
        <v>0</v>
      </c>
      <c r="W22" s="87">
        <f>U22+V22</f>
        <v>0</v>
      </c>
      <c r="X22" s="87">
        <f>'106年1月'!X22+'106年2月'!X22+'106年3月'!X22+'106年4月'!X22+'106年5月'!X22+'106年6月'!X22+'106年7月'!X22+'106年8月'!X22+'106年9月'!X22+'106年10月'!X22+'106年11月'!X22+'106年12月'!X22</f>
        <v>0</v>
      </c>
      <c r="Y22" s="87">
        <f>'106年1月'!Y22+'106年2月'!Y22+'106年3月'!Y22+'106年4月'!Y22+'106年5月'!Y22+'106年6月'!Y22+'106年7月'!Y22+'106年8月'!Y22+'106年9月'!Y22+'106年10月'!Y22+'106年11月'!Y22+'106年12月'!Y22</f>
        <v>0</v>
      </c>
      <c r="Z22" s="87">
        <f>X22+Y22</f>
        <v>0</v>
      </c>
      <c r="AA22" s="87">
        <f>'106年1月'!AA22+'106年2月'!AA22+'106年3月'!AA22+'106年4月'!AA22+'106年5月'!AA22+'106年6月'!AA22+'106年7月'!AA22+'106年8月'!AA22+'106年9月'!AA22+'106年10月'!AA22+'106年11月'!AA22+'106年12月'!AA22</f>
        <v>1306822102.6799998</v>
      </c>
      <c r="AB22" s="87">
        <f>'106年1月'!AB22+'106年2月'!AB22+'106年3月'!AB22+'106年4月'!AB22+'106年5月'!AB22+'106年6月'!AB22+'106年7月'!AB22+'106年8月'!AB22+'106年9月'!AB22+'106年10月'!AB22+'106年11月'!AB22+'106年12月'!AB22</f>
        <v>1542915372.0500002</v>
      </c>
      <c r="AC22" s="87">
        <f>AA22+AB22</f>
        <v>2849737474.73</v>
      </c>
    </row>
    <row r="23" spans="1:34" s="68" customFormat="1" ht="21" customHeight="1">
      <c r="A23" s="129"/>
      <c r="B23" s="61" t="s">
        <v>383</v>
      </c>
      <c r="C23" s="87">
        <f t="shared" ref="C23:C24" si="122">F23+I23+L23+O23+R23+U23+X23+AA23</f>
        <v>2513622231.23</v>
      </c>
      <c r="D23" s="87">
        <f t="shared" ref="D23:D24" si="123">G23+J23+M23+P23+S23+V23+Y23+AB23</f>
        <v>685103478.44500005</v>
      </c>
      <c r="E23" s="87">
        <f t="shared" ref="E23:E24" si="124">C23+D23</f>
        <v>3198725709.6750002</v>
      </c>
      <c r="F23" s="87">
        <f>'106年1月'!F23+'106年2月'!F23+'106年3月'!F23+'106年4月'!F23+'106年5月'!F23+'106年6月'!F23+'106年7月'!F23+'106年8月'!F23+'106年9月'!F23+'106年10月'!F23+'106年11月'!F23+'106年12月'!F23</f>
        <v>0</v>
      </c>
      <c r="G23" s="87">
        <f>'106年1月'!G23+'106年2月'!G23+'106年3月'!G23+'106年4月'!G23+'106年5月'!G23+'106年6月'!G23+'106年7月'!G23+'106年8月'!G23+'106年9月'!G23+'106年10月'!G23+'106年11月'!G23+'106年12月'!G23</f>
        <v>0</v>
      </c>
      <c r="H23" s="87">
        <f t="shared" ref="H23:H24" si="125">F23+G23</f>
        <v>0</v>
      </c>
      <c r="I23" s="87">
        <f>'106年1月'!I23+'106年2月'!I23+'106年3月'!I23+'106年4月'!I23+'106年5月'!I23+'106年6月'!I23+'106年7月'!I23+'106年8月'!I23+'106年9月'!I23+'106年10月'!I23+'106年11月'!I23+'106年12月'!I23</f>
        <v>0</v>
      </c>
      <c r="J23" s="87">
        <f>'106年1月'!J23+'106年2月'!J23+'106年3月'!J23+'106年4月'!J23+'106年5月'!J23+'106年6月'!J23+'106年7月'!J23+'106年8月'!J23+'106年9月'!J23+'106年10月'!J23+'106年11月'!J23+'106年12月'!J23</f>
        <v>0</v>
      </c>
      <c r="K23" s="87">
        <f t="shared" ref="K23:K24" si="126">I23+J23</f>
        <v>0</v>
      </c>
      <c r="L23" s="87">
        <f>'106年1月'!L23+'106年2月'!L23+'106年3月'!L23+'106年4月'!L23+'106年5月'!L23+'106年6月'!L23+'106年7月'!L23+'106年8月'!L23+'106年9月'!L23+'106年10月'!L23+'106年11月'!L23+'106年12月'!L23</f>
        <v>0</v>
      </c>
      <c r="M23" s="87">
        <f>'106年1月'!M23+'106年2月'!M23+'106年3月'!M23+'106年4月'!M23+'106年5月'!M23+'106年6月'!M23+'106年7月'!M23+'106年8月'!M23+'106年9月'!M23+'106年10月'!M23+'106年11月'!M23+'106年12月'!M23</f>
        <v>0</v>
      </c>
      <c r="N23" s="87">
        <f t="shared" ref="N23:N24" si="127">L23+M23</f>
        <v>0</v>
      </c>
      <c r="O23" s="87">
        <f>'106年1月'!O23+'106年2月'!O23+'106年3月'!O23+'106年4月'!O23+'106年5月'!O23+'106年6月'!O23+'106年7月'!O23+'106年8月'!O23+'106年9月'!O23+'106年10月'!O23+'106年11月'!O23+'106年12月'!O23</f>
        <v>0</v>
      </c>
      <c r="P23" s="87">
        <f>'106年1月'!P23+'106年2月'!P23+'106年3月'!P23+'106年4月'!P23+'106年5月'!P23+'106年6月'!P23+'106年7月'!P23+'106年8月'!P23+'106年9月'!P23+'106年10月'!P23+'106年11月'!P23+'106年12月'!P23</f>
        <v>0</v>
      </c>
      <c r="Q23" s="87">
        <f t="shared" ref="Q23:Q24" si="128">O23+P23</f>
        <v>0</v>
      </c>
      <c r="R23" s="87">
        <f>'106年1月'!R23+'106年2月'!R23+'106年3月'!R23+'106年4月'!R23+'106年5月'!R23+'106年6月'!R23+'106年7月'!R23+'106年8月'!R23+'106年9月'!R23+'106年10月'!R23+'106年11月'!R23+'106年12月'!R23</f>
        <v>0</v>
      </c>
      <c r="S23" s="87">
        <f>'106年1月'!S23+'106年2月'!S23+'106年3月'!S23+'106年4月'!S23+'106年5月'!S23+'106年6月'!S23+'106年7月'!S23+'106年8月'!S23+'106年9月'!S23+'106年10月'!S23+'106年11月'!S23+'106年12月'!S23</f>
        <v>0</v>
      </c>
      <c r="T23" s="87">
        <f t="shared" ref="T23:T24" si="129">R23+S23</f>
        <v>0</v>
      </c>
      <c r="U23" s="87">
        <f>'106年1月'!U23+'106年2月'!U23+'106年3月'!U23+'106年4月'!U23+'106年5月'!U23+'106年6月'!U23+'106年7月'!U23+'106年8月'!U23+'106年9月'!U23+'106年10月'!U23+'106年11月'!U23+'106年12月'!U23</f>
        <v>8814000</v>
      </c>
      <c r="V23" s="87">
        <f>'106年1月'!V23+'106年2月'!V23+'106年3月'!V23+'106年4月'!V23+'106年5月'!V23+'106年6月'!V23+'106年7月'!V23+'106年8月'!V23+'106年9月'!V23+'106年10月'!V23+'106年11月'!V23+'106年12月'!V23</f>
        <v>0</v>
      </c>
      <c r="W23" s="87">
        <f t="shared" ref="W23:W24" si="130">U23+V23</f>
        <v>8814000</v>
      </c>
      <c r="X23" s="87">
        <f>'106年1月'!X23+'106年2月'!X23+'106年3月'!X23+'106年4月'!X23+'106年5月'!X23+'106年6月'!X23+'106年7月'!X23+'106年8月'!X23+'106年9月'!X23+'106年10月'!X23+'106年11月'!X23+'106年12月'!X23</f>
        <v>245866320</v>
      </c>
      <c r="Y23" s="87">
        <f>'106年1月'!Y23+'106年2月'!Y23+'106年3月'!Y23+'106年4月'!Y23+'106年5月'!Y23+'106年6月'!Y23+'106年7月'!Y23+'106年8月'!Y23+'106年9月'!Y23+'106年10月'!Y23+'106年11月'!Y23+'106年12月'!Y23</f>
        <v>0</v>
      </c>
      <c r="Z23" s="87">
        <f t="shared" ref="Z23:Z24" si="131">X23+Y23</f>
        <v>245866320</v>
      </c>
      <c r="AA23" s="87">
        <f>'106年1月'!AA23+'106年2月'!AA23+'106年3月'!AA23+'106年4月'!AA23+'106年5月'!AA23+'106年6月'!AA23+'106年7月'!AA23+'106年8月'!AA23+'106年9月'!AA23+'106年10月'!AA23+'106年11月'!AA23+'106年12月'!AA23</f>
        <v>2258941911.23</v>
      </c>
      <c r="AB23" s="87">
        <f>'106年1月'!AB23+'106年2月'!AB23+'106年3月'!AB23+'106年4月'!AB23+'106年5月'!AB23+'106年6月'!AB23+'106年7月'!AB23+'106年8月'!AB23+'106年9月'!AB23+'106年10月'!AB23+'106年11月'!AB23+'106年12月'!AB23</f>
        <v>685103478.44500005</v>
      </c>
      <c r="AC23" s="87">
        <f t="shared" ref="AC23:AC24" si="132">AA23+AB23</f>
        <v>2944045389.6750002</v>
      </c>
    </row>
    <row r="24" spans="1:34" s="68" customFormat="1" ht="21" customHeight="1">
      <c r="A24" s="129"/>
      <c r="B24" s="61" t="s">
        <v>384</v>
      </c>
      <c r="C24" s="87">
        <f t="shared" si="122"/>
        <v>3092433</v>
      </c>
      <c r="D24" s="87">
        <f t="shared" si="123"/>
        <v>5533692</v>
      </c>
      <c r="E24" s="87">
        <f t="shared" si="124"/>
        <v>8626125</v>
      </c>
      <c r="F24" s="87">
        <f>'106年1月'!F24+'106年2月'!F24+'106年3月'!F24+'106年4月'!F24+'106年5月'!F24+'106年6月'!F24+'106年7月'!F24+'106年8月'!F24+'106年9月'!F24+'106年10月'!F24+'106年11月'!F24+'106年12月'!F24</f>
        <v>3092433</v>
      </c>
      <c r="G24" s="87">
        <f>'106年1月'!G24+'106年2月'!G24+'106年3月'!G24+'106年4月'!G24+'106年5月'!G24+'106年6月'!G24+'106年7月'!G24+'106年8月'!G24+'106年9月'!G24+'106年10月'!G24+'106年11月'!G24+'106年12月'!G24</f>
        <v>5533692</v>
      </c>
      <c r="H24" s="87">
        <f t="shared" si="125"/>
        <v>8626125</v>
      </c>
      <c r="I24" s="87">
        <f>'106年1月'!I24+'106年2月'!I24+'106年3月'!I24+'106年4月'!I24+'106年5月'!I24+'106年6月'!I24+'106年7月'!I24+'106年8月'!I24+'106年9月'!I24+'106年10月'!I24+'106年11月'!I24+'106年12月'!I24</f>
        <v>0</v>
      </c>
      <c r="J24" s="87">
        <f>'106年1月'!J24+'106年2月'!J24+'106年3月'!J24+'106年4月'!J24+'106年5月'!J24+'106年6月'!J24+'106年7月'!J24+'106年8月'!J24+'106年9月'!J24+'106年10月'!J24+'106年11月'!J24+'106年12月'!J24</f>
        <v>0</v>
      </c>
      <c r="K24" s="87">
        <f t="shared" si="126"/>
        <v>0</v>
      </c>
      <c r="L24" s="87">
        <f>'106年1月'!L24+'106年2月'!L24+'106年3月'!L24+'106年4月'!L24+'106年5月'!L24+'106年6月'!L24+'106年7月'!L24+'106年8月'!L24+'106年9月'!L24+'106年10月'!L24+'106年11月'!L24+'106年12月'!L24</f>
        <v>0</v>
      </c>
      <c r="M24" s="87">
        <f>'106年1月'!M24+'106年2月'!M24+'106年3月'!M24+'106年4月'!M24+'106年5月'!M24+'106年6月'!M24+'106年7月'!M24+'106年8月'!M24+'106年9月'!M24+'106年10月'!M24+'106年11月'!M24+'106年12月'!M24</f>
        <v>0</v>
      </c>
      <c r="N24" s="87">
        <f t="shared" si="127"/>
        <v>0</v>
      </c>
      <c r="O24" s="87">
        <f>'106年1月'!O24+'106年2月'!O24+'106年3月'!O24+'106年4月'!O24+'106年5月'!O24+'106年6月'!O24+'106年7月'!O24+'106年8月'!O24+'106年9月'!O24+'106年10月'!O24+'106年11月'!O24+'106年12月'!O24</f>
        <v>0</v>
      </c>
      <c r="P24" s="87">
        <f>'106年1月'!P24+'106年2月'!P24+'106年3月'!P24+'106年4月'!P24+'106年5月'!P24+'106年6月'!P24+'106年7月'!P24+'106年8月'!P24+'106年9月'!P24+'106年10月'!P24+'106年11月'!P24+'106年12月'!P24</f>
        <v>0</v>
      </c>
      <c r="Q24" s="87">
        <f t="shared" si="128"/>
        <v>0</v>
      </c>
      <c r="R24" s="87">
        <f>'106年1月'!R24+'106年2月'!R24+'106年3月'!R24+'106年4月'!R24+'106年5月'!R24+'106年6月'!R24+'106年7月'!R24+'106年8月'!R24+'106年9月'!R24+'106年10月'!R24+'106年11月'!R24+'106年12月'!R24</f>
        <v>0</v>
      </c>
      <c r="S24" s="87">
        <f>'106年1月'!S24+'106年2月'!S24+'106年3月'!S24+'106年4月'!S24+'106年5月'!S24+'106年6月'!S24+'106年7月'!S24+'106年8月'!S24+'106年9月'!S24+'106年10月'!S24+'106年11月'!S24+'106年12月'!S24</f>
        <v>0</v>
      </c>
      <c r="T24" s="87">
        <f t="shared" si="129"/>
        <v>0</v>
      </c>
      <c r="U24" s="87">
        <f>'106年1月'!U24+'106年2月'!U24+'106年3月'!U24+'106年4月'!U24+'106年5月'!U24+'106年6月'!U24+'106年7月'!U24+'106年8月'!U24+'106年9月'!U24+'106年10月'!U24+'106年11月'!U24+'106年12月'!U24</f>
        <v>0</v>
      </c>
      <c r="V24" s="87">
        <f>'106年1月'!V24+'106年2月'!V24+'106年3月'!V24+'106年4月'!V24+'106年5月'!V24+'106年6月'!V24+'106年7月'!V24+'106年8月'!V24+'106年9月'!V24+'106年10月'!V24+'106年11月'!V24+'106年12月'!V24</f>
        <v>0</v>
      </c>
      <c r="W24" s="87">
        <f t="shared" si="130"/>
        <v>0</v>
      </c>
      <c r="X24" s="87">
        <f>'106年1月'!X24+'106年2月'!X24+'106年3月'!X24+'106年4月'!X24+'106年5月'!X24+'106年6月'!X24+'106年7月'!X24+'106年8月'!X24+'106年9月'!X24+'106年10月'!X24+'106年11月'!X24+'106年12月'!X24</f>
        <v>0</v>
      </c>
      <c r="Y24" s="87">
        <f>'106年1月'!Y24+'106年2月'!Y24+'106年3月'!Y24+'106年4月'!Y24+'106年5月'!Y24+'106年6月'!Y24+'106年7月'!Y24+'106年8月'!Y24+'106年9月'!Y24+'106年10月'!Y24+'106年11月'!Y24+'106年12月'!Y24</f>
        <v>0</v>
      </c>
      <c r="Z24" s="87">
        <f t="shared" si="131"/>
        <v>0</v>
      </c>
      <c r="AA24" s="87">
        <f>'106年1月'!AA24+'106年2月'!AA24+'106年3月'!AA24+'106年4月'!AA24+'106年5月'!AA24+'106年6月'!AA24+'106年7月'!AA24+'106年8月'!AA24+'106年9月'!AA24+'106年10月'!AA24+'106年11月'!AA24+'106年12月'!AA24</f>
        <v>0</v>
      </c>
      <c r="AB24" s="87">
        <f>'106年1月'!AB24+'106年2月'!AB24+'106年3月'!AB24+'106年4月'!AB24+'106年5月'!AB24+'106年6月'!AB24+'106年7月'!AB24+'106年8月'!AB24+'106年9月'!AB24+'106年10月'!AB24+'106年11月'!AB24+'106年12月'!AB24</f>
        <v>0</v>
      </c>
      <c r="AC24" s="87">
        <f t="shared" si="132"/>
        <v>0</v>
      </c>
    </row>
    <row r="25" spans="1:34" ht="21" customHeight="1">
      <c r="A25" s="71" t="s">
        <v>385</v>
      </c>
      <c r="B25" s="71"/>
      <c r="C25" s="100">
        <f>C22+C23+C24</f>
        <v>3823536766.9099998</v>
      </c>
      <c r="D25" s="100">
        <f t="shared" ref="D25" si="133">D22+D23+D24</f>
        <v>2233552542.4950004</v>
      </c>
      <c r="E25" s="100">
        <f t="shared" ref="E25" si="134">E22+E23+E24</f>
        <v>6057089309.4050007</v>
      </c>
      <c r="F25" s="100">
        <f t="shared" ref="F25" si="135">F22+F23+F24</f>
        <v>3092433</v>
      </c>
      <c r="G25" s="100">
        <f t="shared" ref="G25" si="136">G22+G23+G24</f>
        <v>5533692</v>
      </c>
      <c r="H25" s="100">
        <f t="shared" ref="H25" si="137">H22+H23+H24</f>
        <v>8626125</v>
      </c>
      <c r="I25" s="100">
        <f t="shared" ref="I25" si="138">I22+I23+I24</f>
        <v>0</v>
      </c>
      <c r="J25" s="100">
        <f t="shared" ref="J25" si="139">J22+J23+J24</f>
        <v>0</v>
      </c>
      <c r="K25" s="100">
        <f t="shared" ref="K25" si="140">K22+K23+K24</f>
        <v>0</v>
      </c>
      <c r="L25" s="100">
        <f t="shared" ref="L25" si="141">L22+L23+L24</f>
        <v>0</v>
      </c>
      <c r="M25" s="100">
        <f t="shared" ref="M25" si="142">M22+M23+M24</f>
        <v>0</v>
      </c>
      <c r="N25" s="100">
        <f t="shared" ref="N25" si="143">N22+N23+N24</f>
        <v>0</v>
      </c>
      <c r="O25" s="100">
        <f t="shared" ref="O25" si="144">O22+O23+O24</f>
        <v>0</v>
      </c>
      <c r="P25" s="100">
        <f t="shared" ref="P25" si="145">P22+P23+P24</f>
        <v>0</v>
      </c>
      <c r="Q25" s="100">
        <f t="shared" ref="Q25" si="146">Q22+Q23+Q24</f>
        <v>0</v>
      </c>
      <c r="R25" s="100">
        <f t="shared" ref="R25" si="147">R22+R23+R24</f>
        <v>0</v>
      </c>
      <c r="S25" s="100">
        <f t="shared" ref="S25" si="148">S22+S23+S24</f>
        <v>0</v>
      </c>
      <c r="T25" s="100">
        <f t="shared" ref="T25" si="149">T22+T23+T24</f>
        <v>0</v>
      </c>
      <c r="U25" s="100">
        <f t="shared" ref="U25" si="150">U22+U23+U24</f>
        <v>8814000</v>
      </c>
      <c r="V25" s="100">
        <f t="shared" ref="V25" si="151">V22+V23+V24</f>
        <v>0</v>
      </c>
      <c r="W25" s="100">
        <f t="shared" ref="W25" si="152">W22+W23+W24</f>
        <v>8814000</v>
      </c>
      <c r="X25" s="100">
        <f t="shared" ref="X25" si="153">X22+X23+X24</f>
        <v>245866320</v>
      </c>
      <c r="Y25" s="100">
        <f t="shared" ref="Y25" si="154">Y22+Y23+Y24</f>
        <v>0</v>
      </c>
      <c r="Z25" s="100">
        <f t="shared" ref="Z25" si="155">Z22+Z23+Z24</f>
        <v>245866320</v>
      </c>
      <c r="AA25" s="100">
        <f t="shared" ref="AA25" si="156">AA22+AA23+AA24</f>
        <v>3565764013.9099998</v>
      </c>
      <c r="AB25" s="100">
        <f t="shared" ref="AB25" si="157">AB22+AB23+AB24</f>
        <v>2228018850.4950004</v>
      </c>
      <c r="AC25" s="100">
        <f t="shared" ref="AC25" si="158">AC22+AC23+AC24</f>
        <v>5793782864.4050007</v>
      </c>
      <c r="AD25" s="68"/>
      <c r="AE25" s="68"/>
      <c r="AF25" s="68"/>
      <c r="AG25" s="68"/>
      <c r="AH25" s="68"/>
    </row>
    <row r="26" spans="1:34" s="68" customFormat="1" ht="21" customHeight="1">
      <c r="A26" s="128" t="s">
        <v>390</v>
      </c>
      <c r="B26" s="62" t="s">
        <v>382</v>
      </c>
      <c r="C26" s="87">
        <f>F26+I26+L26+O26+R26+U26+X26+AA26</f>
        <v>257828486.77499998</v>
      </c>
      <c r="D26" s="87">
        <f>G26+J26+M26+P26+S26+V26+Y26+AB26</f>
        <v>290384600.39010006</v>
      </c>
      <c r="E26" s="87">
        <f>C26+D26</f>
        <v>548213087.1651001</v>
      </c>
      <c r="F26" s="87">
        <f>'106年1月'!F26+'106年2月'!F26+'106年3月'!F26+'106年4月'!F26+'106年5月'!F26+'106年6月'!F26+'106年7月'!F26+'106年8月'!F26+'106年9月'!F26+'106年10月'!F26+'106年11月'!F26+'106年12月'!F26</f>
        <v>247867915.77499998</v>
      </c>
      <c r="G26" s="87">
        <f>'106年1月'!G26+'106年2月'!G26+'106年3月'!G26+'106年4月'!G26+'106年5月'!G26+'106年6月'!G26+'106年7月'!G26+'106年8月'!G26+'106年9月'!G26+'106年10月'!G26+'106年11月'!G26+'106年12月'!G26</f>
        <v>268702878.09000003</v>
      </c>
      <c r="H26" s="87">
        <f>F26+G26</f>
        <v>516570793.86500001</v>
      </c>
      <c r="I26" s="87">
        <f>'106年1月'!I26+'106年2月'!I26+'106年3月'!I26+'106年4月'!I26+'106年5月'!I26+'106年6月'!I26+'106年7月'!I26+'106年8月'!I26+'106年9月'!I26+'106年10月'!I26+'106年11月'!I26+'106年12月'!I26</f>
        <v>0</v>
      </c>
      <c r="J26" s="87">
        <f>'106年1月'!J26+'106年2月'!J26+'106年3月'!J26+'106年4月'!J26+'106年5月'!J26+'106年6月'!J26+'106年7月'!J26+'106年8月'!J26+'106年9月'!J26+'106年10月'!J26+'106年11月'!J26+'106年12月'!J26</f>
        <v>753278.30009999999</v>
      </c>
      <c r="K26" s="87">
        <f>I26+J26</f>
        <v>753278.30009999999</v>
      </c>
      <c r="L26" s="87">
        <f>'106年1月'!L26+'106年2月'!L26+'106年3月'!L26+'106年4月'!L26+'106年5月'!L26+'106年6月'!L26+'106年7月'!L26+'106年8月'!L26+'106年9月'!L26+'106年10月'!L26+'106年11月'!L26+'106年12月'!L26</f>
        <v>0</v>
      </c>
      <c r="M26" s="87">
        <f>'106年1月'!M26+'106年2月'!M26+'106年3月'!M26+'106年4月'!M26+'106年5月'!M26+'106年6月'!M26+'106年7月'!M26+'106年8月'!M26+'106年9月'!M26+'106年10月'!M26+'106年11月'!M26+'106年12月'!M26</f>
        <v>0</v>
      </c>
      <c r="N26" s="87">
        <f>L26+M26</f>
        <v>0</v>
      </c>
      <c r="O26" s="87">
        <f>'106年1月'!O26+'106年2月'!O26+'106年3月'!O26+'106年4月'!O26+'106年5月'!O26+'106年6月'!O26+'106年7月'!O26+'106年8月'!O26+'106年9月'!O26+'106年10月'!O26+'106年11月'!O26+'106年12月'!O26</f>
        <v>0</v>
      </c>
      <c r="P26" s="87">
        <f>'106年1月'!P26+'106年2月'!P26+'106年3月'!P26+'106年4月'!P26+'106年5月'!P26+'106年6月'!P26+'106年7月'!P26+'106年8月'!P26+'106年9月'!P26+'106年10月'!P26+'106年11月'!P26+'106年12月'!P26</f>
        <v>0</v>
      </c>
      <c r="Q26" s="87">
        <f>O26+P26</f>
        <v>0</v>
      </c>
      <c r="R26" s="87">
        <f>'106年1月'!R26+'106年2月'!R26+'106年3月'!R26+'106年4月'!R26+'106年5月'!R26+'106年6月'!R26+'106年7月'!R26+'106年8月'!R26+'106年9月'!R26+'106年10月'!R26+'106年11月'!R26+'106年12月'!R26</f>
        <v>0</v>
      </c>
      <c r="S26" s="87">
        <f>'106年1月'!S26+'106年2月'!S26+'106年3月'!S26+'106年4月'!S26+'106年5月'!S26+'106年6月'!S26+'106年7月'!S26+'106年8月'!S26+'106年9月'!S26+'106年10月'!S26+'106年11月'!S26+'106年12月'!S26</f>
        <v>0</v>
      </c>
      <c r="T26" s="87">
        <f>R26+S26</f>
        <v>0</v>
      </c>
      <c r="U26" s="87">
        <f>'106年1月'!U26+'106年2月'!U26+'106年3月'!U26+'106年4月'!U26+'106年5月'!U26+'106年6月'!U26+'106年7月'!U26+'106年8月'!U26+'106年9月'!U26+'106年10月'!U26+'106年11月'!U26+'106年12月'!U26</f>
        <v>0</v>
      </c>
      <c r="V26" s="87">
        <f>'106年1月'!V26+'106年2月'!V26+'106年3月'!V26+'106年4月'!V26+'106年5月'!V26+'106年6月'!V26+'106年7月'!V26+'106年8月'!V26+'106年9月'!V26+'106年10月'!V26+'106年11月'!V26+'106年12月'!V26</f>
        <v>0</v>
      </c>
      <c r="W26" s="87">
        <f>U26+V26</f>
        <v>0</v>
      </c>
      <c r="X26" s="87">
        <f>'106年1月'!X26+'106年2月'!X26+'106年3月'!X26+'106年4月'!X26+'106年5月'!X26+'106年6月'!X26+'106年7月'!X26+'106年8月'!X26+'106年9月'!X26+'106年10月'!X26+'106年11月'!X26+'106年12月'!X26</f>
        <v>0</v>
      </c>
      <c r="Y26" s="87">
        <f>'106年1月'!Y26+'106年2月'!Y26+'106年3月'!Y26+'106年4月'!Y26+'106年5月'!Y26+'106年6月'!Y26+'106年7月'!Y26+'106年8月'!Y26+'106年9月'!Y26+'106年10月'!Y26+'106年11月'!Y26+'106年12月'!Y26</f>
        <v>0</v>
      </c>
      <c r="Z26" s="87">
        <f>X26+Y26</f>
        <v>0</v>
      </c>
      <c r="AA26" s="87">
        <f>'106年1月'!AA26+'106年2月'!AA26+'106年3月'!AA26+'106年4月'!AA26+'106年5月'!AA26+'106年6月'!AA26+'106年7月'!AA26+'106年8月'!AA26+'106年9月'!AA26+'106年10月'!AA26+'106年11月'!AA26+'106年12月'!AA26</f>
        <v>9960571</v>
      </c>
      <c r="AB26" s="87">
        <f>'106年1月'!AB26+'106年2月'!AB26+'106年3月'!AB26+'106年4月'!AB26+'106年5月'!AB26+'106年6月'!AB26+'106年7月'!AB26+'106年8月'!AB26+'106年9月'!AB26+'106年10月'!AB26+'106年11月'!AB26+'106年12月'!AB26</f>
        <v>20928444</v>
      </c>
      <c r="AC26" s="87">
        <f>AA26+AB26</f>
        <v>30889015</v>
      </c>
    </row>
    <row r="27" spans="1:34" s="68" customFormat="1" ht="21" customHeight="1">
      <c r="A27" s="129"/>
      <c r="B27" s="61" t="s">
        <v>383</v>
      </c>
      <c r="C27" s="87">
        <f t="shared" ref="C27:C28" si="159">F27+I27+L27+O27+R27+U27+X27+AA27</f>
        <v>653130407.81000006</v>
      </c>
      <c r="D27" s="87">
        <f t="shared" ref="D27:D28" si="160">G27+J27+M27+P27+S27+V27+Y27+AB27</f>
        <v>1058959711.5</v>
      </c>
      <c r="E27" s="87">
        <f t="shared" ref="E27:E28" si="161">C27+D27</f>
        <v>1712090119.3099999</v>
      </c>
      <c r="F27" s="87">
        <f>'106年1月'!F27+'106年2月'!F27+'106年3月'!F27+'106年4月'!F27+'106年5月'!F27+'106年6月'!F27+'106年7月'!F27+'106年8月'!F27+'106年9月'!F27+'106年10月'!F27+'106年11月'!F27+'106年12月'!F27</f>
        <v>594296287.56000006</v>
      </c>
      <c r="G27" s="87">
        <f>'106年1月'!G27+'106年2月'!G27+'106年3月'!G27+'106年4月'!G27+'106年5月'!G27+'106年6月'!G27+'106年7月'!G27+'106年8月'!G27+'106年9月'!G27+'106年10月'!G27+'106年11月'!G27+'106年12月'!G27</f>
        <v>951308977.57200003</v>
      </c>
      <c r="H27" s="87">
        <f t="shared" ref="H27:H28" si="162">F27+G27</f>
        <v>1545605265.132</v>
      </c>
      <c r="I27" s="87">
        <f>'106年1月'!I27+'106年2月'!I27+'106年3月'!I27+'106年4月'!I27+'106年5月'!I27+'106年6月'!I27+'106年7月'!I27+'106年8月'!I27+'106年9月'!I27+'106年10月'!I27+'106年11月'!I27+'106年12月'!I27</f>
        <v>0</v>
      </c>
      <c r="J27" s="87">
        <f>'106年1月'!J27+'106年2月'!J27+'106年3月'!J27+'106年4月'!J27+'106年5月'!J27+'106年6月'!J27+'106年7月'!J27+'106年8月'!J27+'106年9月'!J27+'106年10月'!J27+'106年11月'!J27+'106年12月'!J27</f>
        <v>69403985</v>
      </c>
      <c r="K27" s="87">
        <f t="shared" ref="K27:K28" si="163">I27+J27</f>
        <v>69403985</v>
      </c>
      <c r="L27" s="87">
        <f>'106年1月'!L27+'106年2月'!L27+'106年3月'!L27+'106年4月'!L27+'106年5月'!L27+'106年6月'!L27+'106年7月'!L27+'106年8月'!L27+'106年9月'!L27+'106年10月'!L27+'106年11月'!L27+'106年12月'!L27</f>
        <v>0</v>
      </c>
      <c r="M27" s="87">
        <f>'106年1月'!M27+'106年2月'!M27+'106年3月'!M27+'106年4月'!M27+'106年5月'!M27+'106年6月'!M27+'106年7月'!M27+'106年8月'!M27+'106年9月'!M27+'106年10月'!M27+'106年11月'!M27+'106年12月'!M27</f>
        <v>0</v>
      </c>
      <c r="N27" s="87">
        <f t="shared" ref="N27:N28" si="164">L27+M27</f>
        <v>0</v>
      </c>
      <c r="O27" s="87">
        <f>'106年1月'!O27+'106年2月'!O27+'106年3月'!O27+'106年4月'!O27+'106年5月'!O27+'106年6月'!O27+'106年7月'!O27+'106年8月'!O27+'106年9月'!O27+'106年10月'!O27+'106年11月'!O27+'106年12月'!O27</f>
        <v>0</v>
      </c>
      <c r="P27" s="87">
        <f>'106年1月'!P27+'106年2月'!P27+'106年3月'!P27+'106年4月'!P27+'106年5月'!P27+'106年6月'!P27+'106年7月'!P27+'106年8月'!P27+'106年9月'!P27+'106年10月'!P27+'106年11月'!P27+'106年12月'!P27</f>
        <v>0</v>
      </c>
      <c r="Q27" s="87">
        <f t="shared" ref="Q27:Q28" si="165">O27+P27</f>
        <v>0</v>
      </c>
      <c r="R27" s="87">
        <f>'106年1月'!R27+'106年2月'!R27+'106年3月'!R27+'106年4月'!R27+'106年5月'!R27+'106年6月'!R27+'106年7月'!R27+'106年8月'!R27+'106年9月'!R27+'106年10月'!R27+'106年11月'!R27+'106年12月'!R27</f>
        <v>0</v>
      </c>
      <c r="S27" s="87">
        <f>'106年1月'!S27+'106年2月'!S27+'106年3月'!S27+'106年4月'!S27+'106年5月'!S27+'106年6月'!S27+'106年7月'!S27+'106年8月'!S27+'106年9月'!S27+'106年10月'!S27+'106年11月'!S27+'106年12月'!S27</f>
        <v>0</v>
      </c>
      <c r="T27" s="87">
        <f t="shared" ref="T27:T28" si="166">R27+S27</f>
        <v>0</v>
      </c>
      <c r="U27" s="87">
        <f>'106年1月'!U27+'106年2月'!U27+'106年3月'!U27+'106年4月'!U27+'106年5月'!U27+'106年6月'!U27+'106年7月'!U27+'106年8月'!U27+'106年9月'!U27+'106年10月'!U27+'106年11月'!U27+'106年12月'!U27</f>
        <v>43716331.25</v>
      </c>
      <c r="V27" s="87">
        <f>'106年1月'!V27+'106年2月'!V27+'106年3月'!V27+'106年4月'!V27+'106年5月'!V27+'106年6月'!V27+'106年7月'!V27+'106年8月'!V27+'106年9月'!V27+'106年10月'!V27+'106年11月'!V27+'106年12月'!V27</f>
        <v>38246748.928000003</v>
      </c>
      <c r="W27" s="87">
        <f t="shared" ref="W27:W28" si="167">U27+V27</f>
        <v>81963080.178000003</v>
      </c>
      <c r="X27" s="87">
        <f>'106年1月'!X27+'106年2月'!X27+'106年3月'!X27+'106年4月'!X27+'106年5月'!X27+'106年6月'!X27+'106年7月'!X27+'106年8月'!X27+'106年9月'!X27+'106年10月'!X27+'106年11月'!X27+'106年12月'!X27</f>
        <v>15097500</v>
      </c>
      <c r="Y27" s="87">
        <f>'106年1月'!Y27+'106年2月'!Y27+'106年3月'!Y27+'106年4月'!Y27+'106年5月'!Y27+'106年6月'!Y27+'106年7月'!Y27+'106年8月'!Y27+'106年9月'!Y27+'106年10月'!Y27+'106年11月'!Y27+'106年12月'!Y27</f>
        <v>0</v>
      </c>
      <c r="Z27" s="87">
        <f t="shared" ref="Z27:Z28" si="168">X27+Y27</f>
        <v>15097500</v>
      </c>
      <c r="AA27" s="87">
        <f>'106年1月'!AA27+'106年2月'!AA27+'106年3月'!AA27+'106年4月'!AA27+'106年5月'!AA27+'106年6月'!AA27+'106年7月'!AA27+'106年8月'!AA27+'106年9月'!AA27+'106年10月'!AA27+'106年11月'!AA27+'106年12月'!AA27</f>
        <v>20289</v>
      </c>
      <c r="AB27" s="87">
        <f>'106年1月'!AB27+'106年2月'!AB27+'106年3月'!AB27+'106年4月'!AB27+'106年5月'!AB27+'106年6月'!AB27+'106年7月'!AB27+'106年8月'!AB27+'106年9月'!AB27+'106年10月'!AB27+'106年11月'!AB27+'106年12月'!AB27</f>
        <v>0</v>
      </c>
      <c r="AC27" s="87">
        <f t="shared" ref="AC27:AC28" si="169">AA27+AB27</f>
        <v>20289</v>
      </c>
    </row>
    <row r="28" spans="1:34" s="68" customFormat="1" ht="21" customHeight="1">
      <c r="A28" s="129"/>
      <c r="B28" s="61" t="s">
        <v>384</v>
      </c>
      <c r="C28" s="87">
        <f t="shared" si="159"/>
        <v>4718128363.283</v>
      </c>
      <c r="D28" s="87">
        <f t="shared" si="160"/>
        <v>4329101951.1469994</v>
      </c>
      <c r="E28" s="87">
        <f t="shared" si="161"/>
        <v>9047230314.4300003</v>
      </c>
      <c r="F28" s="87">
        <f>'106年1月'!F28+'106年2月'!F28+'106年3月'!F28+'106年4月'!F28+'106年5月'!F28+'106年6月'!F28+'106年7月'!F28+'106年8月'!F28+'106年9月'!F28+'106年10月'!F28+'106年11月'!F28+'106年12月'!F28</f>
        <v>3785152021.7999997</v>
      </c>
      <c r="G28" s="87">
        <f>'106年1月'!G28+'106年2月'!G28+'106年3月'!G28+'106年4月'!G28+'106年5月'!G28+'106年6月'!G28+'106年7月'!G28+'106年8月'!G28+'106年9月'!G28+'106年10月'!G28+'106年11月'!G28+'106年12月'!G28</f>
        <v>3659253785.8999996</v>
      </c>
      <c r="H28" s="87">
        <f t="shared" si="162"/>
        <v>7444405807.6999989</v>
      </c>
      <c r="I28" s="87">
        <f>'106年1月'!I28+'106年2月'!I28+'106年3月'!I28+'106年4月'!I28+'106年5月'!I28+'106年6月'!I28+'106年7月'!I28+'106年8月'!I28+'106年9月'!I28+'106年10月'!I28+'106年11月'!I28+'106年12月'!I28</f>
        <v>887342727.80599999</v>
      </c>
      <c r="J28" s="87">
        <f>'106年1月'!J28+'106年2月'!J28+'106年3月'!J28+'106年4月'!J28+'106年5月'!J28+'106年6月'!J28+'106年7月'!J28+'106年8月'!J28+'106年9月'!J28+'106年10月'!J28+'106年11月'!J28+'106年12月'!J28</f>
        <v>656250635.41280007</v>
      </c>
      <c r="K28" s="87">
        <f t="shared" si="163"/>
        <v>1543593363.2188001</v>
      </c>
      <c r="L28" s="87">
        <f>'106年1月'!L28+'106年2月'!L28+'106年3月'!L28+'106年4月'!L28+'106年5月'!L28+'106年6月'!L28+'106年7月'!L28+'106年8月'!L28+'106年9月'!L28+'106年10月'!L28+'106年11月'!L28+'106年12月'!L28</f>
        <v>0</v>
      </c>
      <c r="M28" s="87">
        <f>'106年1月'!M28+'106年2月'!M28+'106年3月'!M28+'106年4月'!M28+'106年5月'!M28+'106年6月'!M28+'106年7月'!M28+'106年8月'!M28+'106年9月'!M28+'106年10月'!M28+'106年11月'!M28+'106年12月'!M28</f>
        <v>0</v>
      </c>
      <c r="N28" s="87">
        <f t="shared" si="164"/>
        <v>0</v>
      </c>
      <c r="O28" s="87">
        <f>'106年1月'!O28+'106年2月'!O28+'106年3月'!O28+'106年4月'!O28+'106年5月'!O28+'106年6月'!O28+'106年7月'!O28+'106年8月'!O28+'106年9月'!O28+'106年10月'!O28+'106年11月'!O28+'106年12月'!O28</f>
        <v>20392605</v>
      </c>
      <c r="P28" s="87">
        <f>'106年1月'!P28+'106年2月'!P28+'106年3月'!P28+'106年4月'!P28+'106年5月'!P28+'106年6月'!P28+'106年7月'!P28+'106年8月'!P28+'106年9月'!P28+'106年10月'!P28+'106年11月'!P28+'106年12月'!P28</f>
        <v>0</v>
      </c>
      <c r="Q28" s="87">
        <f t="shared" si="165"/>
        <v>20392605</v>
      </c>
      <c r="R28" s="87">
        <f>'106年1月'!R28+'106年2月'!R28+'106年3月'!R28+'106年4月'!R28+'106年5月'!R28+'106年6月'!R28+'106年7月'!R28+'106年8月'!R28+'106年9月'!R28+'106年10月'!R28+'106年11月'!R28+'106年12月'!R28</f>
        <v>1875693.9010000001</v>
      </c>
      <c r="S28" s="87">
        <f>'106年1月'!S28+'106年2月'!S28+'106年3月'!S28+'106年4月'!S28+'106年5月'!S28+'106年6月'!S28+'106年7月'!S28+'106年8月'!S28+'106年9月'!S28+'106年10月'!S28+'106年11月'!S28+'106年12月'!S28</f>
        <v>0</v>
      </c>
      <c r="T28" s="87">
        <f t="shared" si="166"/>
        <v>1875693.9010000001</v>
      </c>
      <c r="U28" s="87">
        <f>'106年1月'!U28+'106年2月'!U28+'106年3月'!U28+'106年4月'!U28+'106年5月'!U28+'106年6月'!U28+'106年7月'!U28+'106年8月'!U28+'106年9月'!U28+'106年10月'!U28+'106年11月'!U28+'106年12月'!U28</f>
        <v>23365314.776000001</v>
      </c>
      <c r="V28" s="87">
        <f>'106年1月'!V28+'106年2月'!V28+'106年3月'!V28+'106年4月'!V28+'106年5月'!V28+'106年6月'!V28+'106年7月'!V28+'106年8月'!V28+'106年9月'!V28+'106年10月'!V28+'106年11月'!V28+'106年12月'!V28</f>
        <v>13597529.8342</v>
      </c>
      <c r="W28" s="87">
        <f t="shared" si="167"/>
        <v>36962844.610200003</v>
      </c>
      <c r="X28" s="87">
        <f>'106年1月'!X28+'106年2月'!X28+'106年3月'!X28+'106年4月'!X28+'106年5月'!X28+'106年6月'!X28+'106年7月'!X28+'106年8月'!X28+'106年9月'!X28+'106年10月'!X28+'106年11月'!X28+'106年12月'!X28</f>
        <v>0</v>
      </c>
      <c r="Y28" s="87">
        <f>'106年1月'!Y28+'106年2月'!Y28+'106年3月'!Y28+'106年4月'!Y28+'106年5月'!Y28+'106年6月'!Y28+'106年7月'!Y28+'106年8月'!Y28+'106年9月'!Y28+'106年10月'!Y28+'106年11月'!Y28+'106年12月'!Y28</f>
        <v>0</v>
      </c>
      <c r="Z28" s="87">
        <f t="shared" si="168"/>
        <v>0</v>
      </c>
      <c r="AA28" s="87">
        <f>'106年1月'!AA28+'106年2月'!AA28+'106年3月'!AA28+'106年4月'!AA28+'106年5月'!AA28+'106年6月'!AA28+'106年7月'!AA28+'106年8月'!AA28+'106年9月'!AA28+'106年10月'!AA28+'106年11月'!AA28+'106年12月'!AA28</f>
        <v>0</v>
      </c>
      <c r="AB28" s="87">
        <f>'106年1月'!AB28+'106年2月'!AB28+'106年3月'!AB28+'106年4月'!AB28+'106年5月'!AB28+'106年6月'!AB28+'106年7月'!AB28+'106年8月'!AB28+'106年9月'!AB28+'106年10月'!AB28+'106年11月'!AB28+'106年12月'!AB28</f>
        <v>0</v>
      </c>
      <c r="AC28" s="87">
        <f t="shared" si="169"/>
        <v>0</v>
      </c>
    </row>
    <row r="29" spans="1:34" ht="21" customHeight="1">
      <c r="A29" s="71" t="s">
        <v>385</v>
      </c>
      <c r="B29" s="71"/>
      <c r="C29" s="100">
        <f>C26+C27+C28</f>
        <v>5629087257.868</v>
      </c>
      <c r="D29" s="100">
        <f t="shared" ref="D29" si="170">D26+D27+D28</f>
        <v>5678446263.0370998</v>
      </c>
      <c r="E29" s="100">
        <f t="shared" ref="E29" si="171">E26+E27+E28</f>
        <v>11307533520.9051</v>
      </c>
      <c r="F29" s="100">
        <f t="shared" ref="F29" si="172">F26+F27+F28</f>
        <v>4627316225.1350002</v>
      </c>
      <c r="G29" s="100">
        <f t="shared" ref="G29" si="173">G26+G27+G28</f>
        <v>4879265641.5620003</v>
      </c>
      <c r="H29" s="100">
        <f t="shared" ref="H29" si="174">H26+H27+H28</f>
        <v>9506581866.6969986</v>
      </c>
      <c r="I29" s="100">
        <f t="shared" ref="I29" si="175">I26+I27+I28</f>
        <v>887342727.80599999</v>
      </c>
      <c r="J29" s="100">
        <f t="shared" ref="J29" si="176">J26+J27+J28</f>
        <v>726407898.71290004</v>
      </c>
      <c r="K29" s="100">
        <f t="shared" ref="K29" si="177">K26+K27+K28</f>
        <v>1613750626.5189002</v>
      </c>
      <c r="L29" s="100">
        <f t="shared" ref="L29" si="178">L26+L27+L28</f>
        <v>0</v>
      </c>
      <c r="M29" s="100">
        <f t="shared" ref="M29" si="179">M26+M27+M28</f>
        <v>0</v>
      </c>
      <c r="N29" s="100">
        <f t="shared" ref="N29" si="180">N26+N27+N28</f>
        <v>0</v>
      </c>
      <c r="O29" s="100">
        <f t="shared" ref="O29" si="181">O26+O27+O28</f>
        <v>20392605</v>
      </c>
      <c r="P29" s="100">
        <f t="shared" ref="P29" si="182">P26+P27+P28</f>
        <v>0</v>
      </c>
      <c r="Q29" s="100">
        <f t="shared" ref="Q29" si="183">Q26+Q27+Q28</f>
        <v>20392605</v>
      </c>
      <c r="R29" s="100">
        <f t="shared" ref="R29" si="184">R26+R27+R28</f>
        <v>1875693.9010000001</v>
      </c>
      <c r="S29" s="100">
        <f t="shared" ref="S29" si="185">S26+S27+S28</f>
        <v>0</v>
      </c>
      <c r="T29" s="100">
        <f t="shared" ref="T29" si="186">T26+T27+T28</f>
        <v>1875693.9010000001</v>
      </c>
      <c r="U29" s="100">
        <f t="shared" ref="U29" si="187">U26+U27+U28</f>
        <v>67081646.026000001</v>
      </c>
      <c r="V29" s="100">
        <f t="shared" ref="V29" si="188">V26+V27+V28</f>
        <v>51844278.762200005</v>
      </c>
      <c r="W29" s="100">
        <f t="shared" ref="W29" si="189">W26+W27+W28</f>
        <v>118925924.78820001</v>
      </c>
      <c r="X29" s="100">
        <f t="shared" ref="X29" si="190">X26+X27+X28</f>
        <v>15097500</v>
      </c>
      <c r="Y29" s="100">
        <f t="shared" ref="Y29" si="191">Y26+Y27+Y28</f>
        <v>0</v>
      </c>
      <c r="Z29" s="100">
        <f t="shared" ref="Z29" si="192">Z26+Z27+Z28</f>
        <v>15097500</v>
      </c>
      <c r="AA29" s="100">
        <f t="shared" ref="AA29" si="193">AA26+AA27+AA28</f>
        <v>9980860</v>
      </c>
      <c r="AB29" s="100">
        <f t="shared" ref="AB29" si="194">AB26+AB27+AB28</f>
        <v>20928444</v>
      </c>
      <c r="AC29" s="100">
        <f t="shared" ref="AC29" si="195">AC26+AC27+AC28</f>
        <v>30909304</v>
      </c>
      <c r="AD29" s="68"/>
      <c r="AE29" s="68"/>
      <c r="AF29" s="68"/>
      <c r="AG29" s="68"/>
      <c r="AH29" s="68"/>
    </row>
    <row r="30" spans="1:34" s="68" customFormat="1" ht="21" customHeight="1">
      <c r="A30" s="128" t="s">
        <v>391</v>
      </c>
      <c r="B30" s="62" t="s">
        <v>382</v>
      </c>
      <c r="C30" s="87">
        <f>F30+I30+L30+O30+R30+U30+X30+AA30</f>
        <v>44679585.194000006</v>
      </c>
      <c r="D30" s="87">
        <f>G30+J30+M30+P30+S30+V30+Y30+AB30</f>
        <v>114802679.53300001</v>
      </c>
      <c r="E30" s="87">
        <f>C30+D30</f>
        <v>159482264.727</v>
      </c>
      <c r="F30" s="87">
        <f>'106年1月'!F30+'106年2月'!F30+'106年3月'!F30+'106年4月'!F30+'106年5月'!F30+'106年6月'!F30+'106年7月'!F30+'106年8月'!F30+'106年9月'!F30+'106年10月'!F30+'106年11月'!F30+'106年12月'!F30</f>
        <v>24622263.524</v>
      </c>
      <c r="G30" s="87">
        <f>'106年1月'!G30+'106年2月'!G30+'106年3月'!G30+'106年4月'!G30+'106年5月'!G30+'106年6月'!G30+'106年7月'!G30+'106年8月'!G30+'106年9月'!G30+'106年10月'!G30+'106年11月'!G30+'106年12月'!G30</f>
        <v>43535155.212000005</v>
      </c>
      <c r="H30" s="87">
        <f>F30+G30</f>
        <v>68157418.736000001</v>
      </c>
      <c r="I30" s="87">
        <f>'106年1月'!I30+'106年2月'!I30+'106年3月'!I30+'106年4月'!I30+'106年5月'!I30+'106年6月'!I30+'106年7月'!I30+'106年8月'!I30+'106年9月'!I30+'106年10月'!I30+'106年11月'!I30+'106年12月'!I30</f>
        <v>0</v>
      </c>
      <c r="J30" s="87">
        <f>'106年1月'!J30+'106年2月'!J30+'106年3月'!J30+'106年4月'!J30+'106年5月'!J30+'106年6月'!J30+'106年7月'!J30+'106年8月'!J30+'106年9月'!J30+'106年10月'!J30+'106年11月'!J30+'106年12月'!J30</f>
        <v>4493865.3210000005</v>
      </c>
      <c r="K30" s="87">
        <f>I30+J30</f>
        <v>4493865.3210000005</v>
      </c>
      <c r="L30" s="87">
        <f>'106年1月'!L30+'106年2月'!L30+'106年3月'!L30+'106年4月'!L30+'106年5月'!L30+'106年6月'!L30+'106年7月'!L30+'106年8月'!L30+'106年9月'!L30+'106年10月'!L30+'106年11月'!L30+'106年12月'!L30</f>
        <v>0</v>
      </c>
      <c r="M30" s="87">
        <f>'106年1月'!M30+'106年2月'!M30+'106年3月'!M30+'106年4月'!M30+'106年5月'!M30+'106年6月'!M30+'106年7月'!M30+'106年8月'!M30+'106年9月'!M30+'106年10月'!M30+'106年11月'!M30+'106年12月'!M30</f>
        <v>0</v>
      </c>
      <c r="N30" s="87">
        <f>L30+M30</f>
        <v>0</v>
      </c>
      <c r="O30" s="87">
        <f>'106年1月'!O30+'106年2月'!O30+'106年3月'!O30+'106年4月'!O30+'106年5月'!O30+'106年6月'!O30+'106年7月'!O30+'106年8月'!O30+'106年9月'!O30+'106年10月'!O30+'106年11月'!O30+'106年12月'!O30</f>
        <v>0</v>
      </c>
      <c r="P30" s="87">
        <f>'106年1月'!P30+'106年2月'!P30+'106年3月'!P30+'106年4月'!P30+'106年5月'!P30+'106年6月'!P30+'106年7月'!P30+'106年8月'!P30+'106年9月'!P30+'106年10月'!P30+'106年11月'!P30+'106年12月'!P30</f>
        <v>0</v>
      </c>
      <c r="Q30" s="87">
        <f>O30+P30</f>
        <v>0</v>
      </c>
      <c r="R30" s="87">
        <f>'106年1月'!R30+'106年2月'!R30+'106年3月'!R30+'106年4月'!R30+'106年5月'!R30+'106年6月'!R30+'106年7月'!R30+'106年8月'!R30+'106年9月'!R30+'106年10月'!R30+'106年11月'!R30+'106年12月'!R30</f>
        <v>0</v>
      </c>
      <c r="S30" s="87">
        <f>'106年1月'!S30+'106年2月'!S30+'106年3月'!S30+'106年4月'!S30+'106年5月'!S30+'106年6月'!S30+'106年7月'!S30+'106年8月'!S30+'106年9月'!S30+'106年10月'!S30+'106年11月'!S30+'106年12月'!S30</f>
        <v>0</v>
      </c>
      <c r="T30" s="87">
        <f>R30+S30</f>
        <v>0</v>
      </c>
      <c r="U30" s="87">
        <f>'106年1月'!U30+'106年2月'!U30+'106年3月'!U30+'106年4月'!U30+'106年5月'!U30+'106年6月'!U30+'106年7月'!U30+'106年8月'!U30+'106年9月'!U30+'106年10月'!U30+'106年11月'!U30+'106年12月'!U30</f>
        <v>20057321.670000002</v>
      </c>
      <c r="V30" s="87">
        <f>'106年1月'!V30+'106年2月'!V30+'106年3月'!V30+'106年4月'!V30+'106年5月'!V30+'106年6月'!V30+'106年7月'!V30+'106年8月'!V30+'106年9月'!V30+'106年10月'!V30+'106年11月'!V30+'106年12月'!V30</f>
        <v>7919450</v>
      </c>
      <c r="W30" s="87">
        <f>U30+V30</f>
        <v>27976771.670000002</v>
      </c>
      <c r="X30" s="87">
        <f>'106年1月'!X30+'106年2月'!X30+'106年3月'!X30+'106年4月'!X30+'106年5月'!X30+'106年6月'!X30+'106年7月'!X30+'106年8月'!X30+'106年9月'!X30+'106年10月'!X30+'106年11月'!X30+'106年12月'!X30</f>
        <v>0</v>
      </c>
      <c r="Y30" s="87">
        <f>'106年1月'!Y30+'106年2月'!Y30+'106年3月'!Y30+'106年4月'!Y30+'106年5月'!Y30+'106年6月'!Y30+'106年7月'!Y30+'106年8月'!Y30+'106年9月'!Y30+'106年10月'!Y30+'106年11月'!Y30+'106年12月'!Y30</f>
        <v>58854209</v>
      </c>
      <c r="Z30" s="87">
        <f>X30+Y30</f>
        <v>58854209</v>
      </c>
      <c r="AA30" s="87">
        <f>'106年1月'!AA30+'106年2月'!AA30+'106年3月'!AA30+'106年4月'!AA30+'106年5月'!AA30+'106年6月'!AA30+'106年7月'!AA30+'106年8月'!AA30+'106年9月'!AA30+'106年10月'!AA30+'106年11月'!AA30+'106年12月'!AA30</f>
        <v>0</v>
      </c>
      <c r="AB30" s="87">
        <f>'106年1月'!AB30+'106年2月'!AB30+'106年3月'!AB30+'106年4月'!AB30+'106年5月'!AB30+'106年6月'!AB30+'106年7月'!AB30+'106年8月'!AB30+'106年9月'!AB30+'106年10月'!AB30+'106年11月'!AB30+'106年12月'!AB30</f>
        <v>0</v>
      </c>
      <c r="AC30" s="87">
        <f>AA30+AB30</f>
        <v>0</v>
      </c>
    </row>
    <row r="31" spans="1:34" s="68" customFormat="1" ht="21" customHeight="1">
      <c r="A31" s="129"/>
      <c r="B31" s="61" t="s">
        <v>383</v>
      </c>
      <c r="C31" s="87">
        <f t="shared" ref="C31:C32" si="196">F31+I31+L31+O31+R31+U31+X31+AA31</f>
        <v>1223298589.9890001</v>
      </c>
      <c r="D31" s="87">
        <f t="shared" ref="D31:D32" si="197">G31+J31+M31+P31+S31+V31+Y31+AB31</f>
        <v>1024057036.238</v>
      </c>
      <c r="E31" s="87">
        <f t="shared" ref="E31:E32" si="198">C31+D31</f>
        <v>2247355626.2270002</v>
      </c>
      <c r="F31" s="87">
        <f>'106年1月'!F31+'106年2月'!F31+'106年3月'!F31+'106年4月'!F31+'106年5月'!F31+'106年6月'!F31+'106年7月'!F31+'106年8月'!F31+'106年9月'!F31+'106年10月'!F31+'106年11月'!F31+'106年12月'!F31</f>
        <v>94627948</v>
      </c>
      <c r="G31" s="87">
        <f>'106年1月'!G31+'106年2月'!G31+'106年3月'!G31+'106年4月'!G31+'106年5月'!G31+'106年6月'!G31+'106年7月'!G31+'106年8月'!G31+'106年9月'!G31+'106年10月'!G31+'106年11月'!G31+'106年12月'!G31</f>
        <v>69469460.280000001</v>
      </c>
      <c r="H31" s="87">
        <f t="shared" ref="H31:H32" si="199">F31+G31</f>
        <v>164097408.28</v>
      </c>
      <c r="I31" s="87">
        <f>'106年1月'!I31+'106年2月'!I31+'106年3月'!I31+'106年4月'!I31+'106年5月'!I31+'106年6月'!I31+'106年7月'!I31+'106年8月'!I31+'106年9月'!I31+'106年10月'!I31+'106年11月'!I31+'106年12月'!I31</f>
        <v>3241524</v>
      </c>
      <c r="J31" s="87">
        <f>'106年1月'!J31+'106年2月'!J31+'106年3月'!J31+'106年4月'!J31+'106年5月'!J31+'106年6月'!J31+'106年7月'!J31+'106年8月'!J31+'106年9月'!J31+'106年10月'!J31+'106年11月'!J31+'106年12月'!J31</f>
        <v>10909413</v>
      </c>
      <c r="K31" s="87">
        <f t="shared" ref="K31:K32" si="200">I31+J31</f>
        <v>14150937</v>
      </c>
      <c r="L31" s="87">
        <f>'106年1月'!L31+'106年2月'!L31+'106年3月'!L31+'106年4月'!L31+'106年5月'!L31+'106年6月'!L31+'106年7月'!L31+'106年8月'!L31+'106年9月'!L31+'106年10月'!L31+'106年11月'!L31+'106年12月'!L31</f>
        <v>0</v>
      </c>
      <c r="M31" s="87">
        <f>'106年1月'!M31+'106年2月'!M31+'106年3月'!M31+'106年4月'!M31+'106年5月'!M31+'106年6月'!M31+'106年7月'!M31+'106年8月'!M31+'106年9月'!M31+'106年10月'!M31+'106年11月'!M31+'106年12月'!M31</f>
        <v>0</v>
      </c>
      <c r="N31" s="87">
        <f t="shared" ref="N31:N32" si="201">L31+M31</f>
        <v>0</v>
      </c>
      <c r="O31" s="87">
        <f>'106年1月'!O31+'106年2月'!O31+'106年3月'!O31+'106年4月'!O31+'106年5月'!O31+'106年6月'!O31+'106年7月'!O31+'106年8月'!O31+'106年9月'!O31+'106年10月'!O31+'106年11月'!O31+'106年12月'!O31</f>
        <v>0</v>
      </c>
      <c r="P31" s="87">
        <f>'106年1月'!P31+'106年2月'!P31+'106年3月'!P31+'106年4月'!P31+'106年5月'!P31+'106年6月'!P31+'106年7月'!P31+'106年8月'!P31+'106年9月'!P31+'106年10月'!P31+'106年11月'!P31+'106年12月'!P31</f>
        <v>0</v>
      </c>
      <c r="Q31" s="87">
        <f t="shared" ref="Q31:Q32" si="202">O31+P31</f>
        <v>0</v>
      </c>
      <c r="R31" s="87">
        <f>'106年1月'!R31+'106年2月'!R31+'106年3月'!R31+'106年4月'!R31+'106年5月'!R31+'106年6月'!R31+'106年7月'!R31+'106年8月'!R31+'106年9月'!R31+'106年10月'!R31+'106年11月'!R31+'106年12月'!R31</f>
        <v>0</v>
      </c>
      <c r="S31" s="87">
        <f>'106年1月'!S31+'106年2月'!S31+'106年3月'!S31+'106年4月'!S31+'106年5月'!S31+'106年6月'!S31+'106年7月'!S31+'106年8月'!S31+'106年9月'!S31+'106年10月'!S31+'106年11月'!S31+'106年12月'!S31</f>
        <v>0</v>
      </c>
      <c r="T31" s="87">
        <f t="shared" ref="T31:T32" si="203">R31+S31</f>
        <v>0</v>
      </c>
      <c r="U31" s="87">
        <f>'106年1月'!U31+'106年2月'!U31+'106年3月'!U31+'106年4月'!U31+'106年5月'!U31+'106年6月'!U31+'106年7月'!U31+'106年8月'!U31+'106年9月'!U31+'106年10月'!U31+'106年11月'!U31+'106年12月'!U31</f>
        <v>145652503.98899999</v>
      </c>
      <c r="V31" s="87">
        <f>'106年1月'!V31+'106年2月'!V31+'106年3月'!V31+'106年4月'!V31+'106年5月'!V31+'106年6月'!V31+'106年7月'!V31+'106年8月'!V31+'106年9月'!V31+'106年10月'!V31+'106年11月'!V31+'106年12月'!V31</f>
        <v>27385318.958000001</v>
      </c>
      <c r="W31" s="87">
        <f t="shared" ref="W31:W32" si="204">U31+V31</f>
        <v>173037822.947</v>
      </c>
      <c r="X31" s="87">
        <f>'106年1月'!X31+'106年2月'!X31+'106年3月'!X31+'106年4月'!X31+'106年5月'!X31+'106年6月'!X31+'106年7月'!X31+'106年8月'!X31+'106年9月'!X31+'106年10月'!X31+'106年11月'!X31+'106年12月'!X31</f>
        <v>979776614</v>
      </c>
      <c r="Y31" s="87">
        <f>'106年1月'!Y31+'106年2月'!Y31+'106年3月'!Y31+'106年4月'!Y31+'106年5月'!Y31+'106年6月'!Y31+'106年7月'!Y31+'106年8月'!Y31+'106年9月'!Y31+'106年10月'!Y31+'106年11月'!Y31+'106年12月'!Y31</f>
        <v>916292844</v>
      </c>
      <c r="Z31" s="87">
        <f t="shared" ref="Z31:Z32" si="205">X31+Y31</f>
        <v>1896069458</v>
      </c>
      <c r="AA31" s="87">
        <f>'106年1月'!AA31+'106年2月'!AA31+'106年3月'!AA31+'106年4月'!AA31+'106年5月'!AA31+'106年6月'!AA31+'106年7月'!AA31+'106年8月'!AA31+'106年9月'!AA31+'106年10月'!AA31+'106年11月'!AA31+'106年12月'!AA31</f>
        <v>0</v>
      </c>
      <c r="AB31" s="87">
        <f>'106年1月'!AB31+'106年2月'!AB31+'106年3月'!AB31+'106年4月'!AB31+'106年5月'!AB31+'106年6月'!AB31+'106年7月'!AB31+'106年8月'!AB31+'106年9月'!AB31+'106年10月'!AB31+'106年11月'!AB31+'106年12月'!AB31</f>
        <v>0</v>
      </c>
      <c r="AC31" s="87">
        <f t="shared" ref="AC31:AC32" si="206">AA31+AB31</f>
        <v>0</v>
      </c>
    </row>
    <row r="32" spans="1:34" s="68" customFormat="1" ht="21" customHeight="1">
      <c r="A32" s="129"/>
      <c r="B32" s="61" t="s">
        <v>384</v>
      </c>
      <c r="C32" s="87">
        <f t="shared" si="196"/>
        <v>3619751288.1900997</v>
      </c>
      <c r="D32" s="87">
        <f t="shared" si="197"/>
        <v>3507338311.2924995</v>
      </c>
      <c r="E32" s="87">
        <f t="shared" si="198"/>
        <v>7127089599.4825993</v>
      </c>
      <c r="F32" s="87">
        <f>'106年1月'!F32+'106年2月'!F32+'106年3月'!F32+'106年4月'!F32+'106年5月'!F32+'106年6月'!F32+'106年7月'!F32+'106年8月'!F32+'106年9月'!F32+'106年10月'!F32+'106年11月'!F32+'106年12月'!F32</f>
        <v>2570197889.6199999</v>
      </c>
      <c r="G32" s="87">
        <f>'106年1月'!G32+'106年2月'!G32+'106年3月'!G32+'106年4月'!G32+'106年5月'!G32+'106年6月'!G32+'106年7月'!G32+'106年8月'!G32+'106年9月'!G32+'106年10月'!G32+'106年11月'!G32+'106年12月'!G32</f>
        <v>2489600120.7799997</v>
      </c>
      <c r="H32" s="87">
        <f t="shared" si="199"/>
        <v>5059798010.3999996</v>
      </c>
      <c r="I32" s="87">
        <f>'106年1月'!I32+'106年2月'!I32+'106年3月'!I32+'106年4月'!I32+'106年5月'!I32+'106年6月'!I32+'106年7月'!I32+'106年8月'!I32+'106年9月'!I32+'106年10月'!I32+'106年11月'!I32+'106年12月'!I32</f>
        <v>1026109537</v>
      </c>
      <c r="J32" s="87">
        <f>'106年1月'!J32+'106年2月'!J32+'106年3月'!J32+'106年4月'!J32+'106年5月'!J32+'106年6月'!J32+'106年7月'!J32+'106年8月'!J32+'106年9月'!J32+'106年10月'!J32+'106年11月'!J32+'106年12月'!J32</f>
        <v>843635568.69999993</v>
      </c>
      <c r="K32" s="87">
        <f t="shared" si="200"/>
        <v>1869745105.6999998</v>
      </c>
      <c r="L32" s="87">
        <f>'106年1月'!L32+'106年2月'!L32+'106年3月'!L32+'106年4月'!L32+'106年5月'!L32+'106年6月'!L32+'106年7月'!L32+'106年8月'!L32+'106年9月'!L32+'106年10月'!L32+'106年11月'!L32+'106年12月'!L32</f>
        <v>0</v>
      </c>
      <c r="M32" s="87">
        <f>'106年1月'!M32+'106年2月'!M32+'106年3月'!M32+'106年4月'!M32+'106年5月'!M32+'106年6月'!M32+'106年7月'!M32+'106年8月'!M32+'106年9月'!M32+'106年10月'!M32+'106年11月'!M32+'106年12月'!M32</f>
        <v>428</v>
      </c>
      <c r="N32" s="87">
        <f t="shared" si="201"/>
        <v>428</v>
      </c>
      <c r="O32" s="87">
        <f>'106年1月'!O32+'106年2月'!O32+'106年3月'!O32+'106年4月'!O32+'106年5月'!O32+'106年6月'!O32+'106年7月'!O32+'106年8月'!O32+'106年9月'!O32+'106年10月'!O32+'106年11月'!O32+'106年12月'!O32</f>
        <v>1389779.456</v>
      </c>
      <c r="P32" s="87">
        <f>'106年1月'!P32+'106年2月'!P32+'106年3月'!P32+'106年4月'!P32+'106年5月'!P32+'106年6月'!P32+'106年7月'!P32+'106年8月'!P32+'106年9月'!P32+'106年10月'!P32+'106年11月'!P32+'106年12月'!P32</f>
        <v>3757570.2220000001</v>
      </c>
      <c r="Q32" s="87">
        <f t="shared" si="202"/>
        <v>5147349.6780000003</v>
      </c>
      <c r="R32" s="87">
        <f>'106年1月'!R32+'106年2月'!R32+'106年3月'!R32+'106年4月'!R32+'106年5月'!R32+'106年6月'!R32+'106年7月'!R32+'106年8月'!R32+'106年9月'!R32+'106年10月'!R32+'106年11月'!R32+'106年12月'!R32</f>
        <v>165572</v>
      </c>
      <c r="S32" s="87">
        <f>'106年1月'!S32+'106年2月'!S32+'106年3月'!S32+'106年4月'!S32+'106年5月'!S32+'106年6月'!S32+'106年7月'!S32+'106年8月'!S32+'106年9月'!S32+'106年10月'!S32+'106年11月'!S32+'106年12月'!S32</f>
        <v>356147</v>
      </c>
      <c r="T32" s="87">
        <f t="shared" si="203"/>
        <v>521719</v>
      </c>
      <c r="U32" s="87">
        <f>'106年1月'!U32+'106年2月'!U32+'106年3月'!U32+'106年4月'!U32+'106年5月'!U32+'106年6月'!U32+'106年7月'!U32+'106年8月'!U32+'106年9月'!U32+'106年10月'!U32+'106年11月'!U32+'106年12月'!U32</f>
        <v>21888510.114100002</v>
      </c>
      <c r="V32" s="87">
        <f>'106年1月'!V32+'106年2月'!V32+'106年3月'!V32+'106年4月'!V32+'106年5月'!V32+'106年6月'!V32+'106年7月'!V32+'106年8月'!V32+'106年9月'!V32+'106年10月'!V32+'106年11月'!V32+'106年12月'!V32</f>
        <v>7910414.5904999999</v>
      </c>
      <c r="W32" s="87">
        <f t="shared" si="204"/>
        <v>29798924.704600003</v>
      </c>
      <c r="X32" s="87">
        <f>'106年1月'!X32+'106年2月'!X32+'106年3月'!X32+'106年4月'!X32+'106年5月'!X32+'106年6月'!X32+'106年7月'!X32+'106年8月'!X32+'106年9月'!X32+'106年10月'!X32+'106年11月'!X32+'106年12月'!X32</f>
        <v>0</v>
      </c>
      <c r="Y32" s="87">
        <f>'106年1月'!Y32+'106年2月'!Y32+'106年3月'!Y32+'106年4月'!Y32+'106年5月'!Y32+'106年6月'!Y32+'106年7月'!Y32+'106年8月'!Y32+'106年9月'!Y32+'106年10月'!Y32+'106年11月'!Y32+'106年12月'!Y32</f>
        <v>162078062</v>
      </c>
      <c r="Z32" s="87">
        <f t="shared" si="205"/>
        <v>162078062</v>
      </c>
      <c r="AA32" s="87">
        <f>'106年1月'!AA32+'106年2月'!AA32+'106年3月'!AA32+'106年4月'!AA32+'106年5月'!AA32+'106年6月'!AA32+'106年7月'!AA32+'106年8月'!AA32+'106年9月'!AA32+'106年10月'!AA32+'106年11月'!AA32+'106年12月'!AA32</f>
        <v>0</v>
      </c>
      <c r="AB32" s="87">
        <f>'106年1月'!AB32+'106年2月'!AB32+'106年3月'!AB32+'106年4月'!AB32+'106年5月'!AB32+'106年6月'!AB32+'106年7月'!AB32+'106年8月'!AB32+'106年9月'!AB32+'106年10月'!AB32+'106年11月'!AB32+'106年12月'!AB32</f>
        <v>0</v>
      </c>
      <c r="AC32" s="87">
        <f t="shared" si="206"/>
        <v>0</v>
      </c>
    </row>
    <row r="33" spans="1:34" ht="21" customHeight="1">
      <c r="A33" s="71" t="s">
        <v>385</v>
      </c>
      <c r="B33" s="71"/>
      <c r="C33" s="100">
        <f>C30+C31+C32</f>
        <v>4887729463.3731003</v>
      </c>
      <c r="D33" s="100">
        <f t="shared" ref="D33" si="207">D30+D31+D32</f>
        <v>4646198027.0634995</v>
      </c>
      <c r="E33" s="100">
        <f t="shared" ref="E33" si="208">E30+E31+E32</f>
        <v>9533927490.4365997</v>
      </c>
      <c r="F33" s="100">
        <f t="shared" ref="F33" si="209">F30+F31+F32</f>
        <v>2689448101.1440001</v>
      </c>
      <c r="G33" s="100">
        <f t="shared" ref="G33" si="210">G30+G31+G32</f>
        <v>2602604736.2719998</v>
      </c>
      <c r="H33" s="100">
        <f t="shared" ref="H33" si="211">H30+H31+H32</f>
        <v>5292052837.4159994</v>
      </c>
      <c r="I33" s="100">
        <f t="shared" ref="I33" si="212">I30+I31+I32</f>
        <v>1029351061</v>
      </c>
      <c r="J33" s="100">
        <f t="shared" ref="J33" si="213">J30+J31+J32</f>
        <v>859038847.02099991</v>
      </c>
      <c r="K33" s="100">
        <f t="shared" ref="K33" si="214">K30+K31+K32</f>
        <v>1888389908.0209999</v>
      </c>
      <c r="L33" s="100">
        <f t="shared" ref="L33" si="215">L30+L31+L32</f>
        <v>0</v>
      </c>
      <c r="M33" s="100">
        <f t="shared" ref="M33" si="216">M30+M31+M32</f>
        <v>428</v>
      </c>
      <c r="N33" s="100">
        <f t="shared" ref="N33" si="217">N30+N31+N32</f>
        <v>428</v>
      </c>
      <c r="O33" s="100">
        <f t="shared" ref="O33" si="218">O30+O31+O32</f>
        <v>1389779.456</v>
      </c>
      <c r="P33" s="100">
        <f t="shared" ref="P33" si="219">P30+P31+P32</f>
        <v>3757570.2220000001</v>
      </c>
      <c r="Q33" s="100">
        <f t="shared" ref="Q33" si="220">Q30+Q31+Q32</f>
        <v>5147349.6780000003</v>
      </c>
      <c r="R33" s="100">
        <f t="shared" ref="R33" si="221">R30+R31+R32</f>
        <v>165572</v>
      </c>
      <c r="S33" s="100">
        <f t="shared" ref="S33" si="222">S30+S31+S32</f>
        <v>356147</v>
      </c>
      <c r="T33" s="100">
        <f t="shared" ref="T33" si="223">T30+T31+T32</f>
        <v>521719</v>
      </c>
      <c r="U33" s="100">
        <f t="shared" ref="U33" si="224">U30+U31+U32</f>
        <v>187598335.77309999</v>
      </c>
      <c r="V33" s="100">
        <f t="shared" ref="V33" si="225">V30+V31+V32</f>
        <v>43215183.548500001</v>
      </c>
      <c r="W33" s="100">
        <f t="shared" ref="W33" si="226">W30+W31+W32</f>
        <v>230813519.32159999</v>
      </c>
      <c r="X33" s="100">
        <f t="shared" ref="X33" si="227">X30+X31+X32</f>
        <v>979776614</v>
      </c>
      <c r="Y33" s="100">
        <f t="shared" ref="Y33" si="228">Y30+Y31+Y32</f>
        <v>1137225115</v>
      </c>
      <c r="Z33" s="100">
        <f t="shared" ref="Z33" si="229">Z30+Z31+Z32</f>
        <v>2117001729</v>
      </c>
      <c r="AA33" s="100">
        <f t="shared" ref="AA33" si="230">AA30+AA31+AA32</f>
        <v>0</v>
      </c>
      <c r="AB33" s="100">
        <f t="shared" ref="AB33" si="231">AB30+AB31+AB32</f>
        <v>0</v>
      </c>
      <c r="AC33" s="100">
        <f t="shared" ref="AC33" si="232">AC30+AC31+AC32</f>
        <v>0</v>
      </c>
      <c r="AD33" s="68"/>
      <c r="AE33" s="68"/>
      <c r="AF33" s="68"/>
      <c r="AG33" s="68"/>
      <c r="AH33" s="68"/>
    </row>
    <row r="34" spans="1:34" s="68" customFormat="1" ht="21" customHeight="1">
      <c r="A34" s="128" t="s">
        <v>392</v>
      </c>
      <c r="B34" s="62" t="s">
        <v>382</v>
      </c>
      <c r="C34" s="87">
        <f>F34+I34+L34+O34+R34+U34+X34+AA34</f>
        <v>43840643</v>
      </c>
      <c r="D34" s="87">
        <f>G34+J34+M34+P34+S34+V34+Y34+AB34</f>
        <v>0</v>
      </c>
      <c r="E34" s="87">
        <f>C34+D34</f>
        <v>43840643</v>
      </c>
      <c r="F34" s="87">
        <f>'106年1月'!F34+'106年2月'!F34+'106年3月'!F34+'106年4月'!F34+'106年5月'!F34+'106年6月'!F34+'106年7月'!F34+'106年8月'!F34+'106年9月'!F34+'106年10月'!F34+'106年11月'!F34+'106年12月'!F34</f>
        <v>43840643</v>
      </c>
      <c r="G34" s="87">
        <f>'106年1月'!G34+'106年2月'!G34+'106年3月'!G34+'106年4月'!G34+'106年5月'!G34+'106年6月'!G34+'106年7月'!G34+'106年8月'!G34+'106年9月'!G34+'106年10月'!G34+'106年11月'!G34+'106年12月'!G34</f>
        <v>0</v>
      </c>
      <c r="H34" s="87">
        <f>F34+G34</f>
        <v>43840643</v>
      </c>
      <c r="I34" s="87">
        <f>'106年1月'!I34+'106年2月'!I34+'106年3月'!I34+'106年4月'!I34+'106年5月'!I34+'106年6月'!I34+'106年7月'!I34+'106年8月'!I34+'106年9月'!I34+'106年10月'!I34+'106年11月'!I34+'106年12月'!I34</f>
        <v>0</v>
      </c>
      <c r="J34" s="87">
        <f>'106年1月'!J34+'106年2月'!J34+'106年3月'!J34+'106年4月'!J34+'106年5月'!J34+'106年6月'!J34+'106年7月'!J34+'106年8月'!J34+'106年9月'!J34+'106年10月'!J34+'106年11月'!J34+'106年12月'!J34</f>
        <v>0</v>
      </c>
      <c r="K34" s="87">
        <f>I34+J34</f>
        <v>0</v>
      </c>
      <c r="L34" s="87">
        <f>'106年1月'!L34+'106年2月'!L34+'106年3月'!L34+'106年4月'!L34+'106年5月'!L34+'106年6月'!L34+'106年7月'!L34+'106年8月'!L34+'106年9月'!L34+'106年10月'!L34+'106年11月'!L34+'106年12月'!L34</f>
        <v>0</v>
      </c>
      <c r="M34" s="87">
        <f>'106年1月'!M34+'106年2月'!M34+'106年3月'!M34+'106年4月'!M34+'106年5月'!M34+'106年6月'!M34+'106年7月'!M34+'106年8月'!M34+'106年9月'!M34+'106年10月'!M34+'106年11月'!M34+'106年12月'!M34</f>
        <v>0</v>
      </c>
      <c r="N34" s="87">
        <f>L34+M34</f>
        <v>0</v>
      </c>
      <c r="O34" s="87">
        <f>'106年1月'!O34+'106年2月'!O34+'106年3月'!O34+'106年4月'!O34+'106年5月'!O34+'106年6月'!O34+'106年7月'!O34+'106年8月'!O34+'106年9月'!O34+'106年10月'!O34+'106年11月'!O34+'106年12月'!O34</f>
        <v>0</v>
      </c>
      <c r="P34" s="87">
        <f>'106年1月'!P34+'106年2月'!P34+'106年3月'!P34+'106年4月'!P34+'106年5月'!P34+'106年6月'!P34+'106年7月'!P34+'106年8月'!P34+'106年9月'!P34+'106年10月'!P34+'106年11月'!P34+'106年12月'!P34</f>
        <v>0</v>
      </c>
      <c r="Q34" s="87">
        <f>O34+P34</f>
        <v>0</v>
      </c>
      <c r="R34" s="87">
        <f>'106年1月'!R34+'106年2月'!R34+'106年3月'!R34+'106年4月'!R34+'106年5月'!R34+'106年6月'!R34+'106年7月'!R34+'106年8月'!R34+'106年9月'!R34+'106年10月'!R34+'106年11月'!R34+'106年12月'!R34</f>
        <v>0</v>
      </c>
      <c r="S34" s="87">
        <f>'106年1月'!S34+'106年2月'!S34+'106年3月'!S34+'106年4月'!S34+'106年5月'!S34+'106年6月'!S34+'106年7月'!S34+'106年8月'!S34+'106年9月'!S34+'106年10月'!S34+'106年11月'!S34+'106年12月'!S34</f>
        <v>0</v>
      </c>
      <c r="T34" s="87">
        <f>R34+S34</f>
        <v>0</v>
      </c>
      <c r="U34" s="87">
        <f>'106年1月'!U34+'106年2月'!U34+'106年3月'!U34+'106年4月'!U34+'106年5月'!U34+'106年6月'!U34+'106年7月'!U34+'106年8月'!U34+'106年9月'!U34+'106年10月'!U34+'106年11月'!U34+'106年12月'!U34</f>
        <v>0</v>
      </c>
      <c r="V34" s="87">
        <f>'106年1月'!V34+'106年2月'!V34+'106年3月'!V34+'106年4月'!V34+'106年5月'!V34+'106年6月'!V34+'106年7月'!V34+'106年8月'!V34+'106年9月'!V34+'106年10月'!V34+'106年11月'!V34+'106年12月'!V34</f>
        <v>0</v>
      </c>
      <c r="W34" s="87">
        <f>U34+V34</f>
        <v>0</v>
      </c>
      <c r="X34" s="87">
        <f>'106年1月'!X34+'106年2月'!X34+'106年3月'!X34+'106年4月'!X34+'106年5月'!X34+'106年6月'!X34+'106年7月'!X34+'106年8月'!X34+'106年9月'!X34+'106年10月'!X34+'106年11月'!X34+'106年12月'!X34</f>
        <v>0</v>
      </c>
      <c r="Y34" s="87">
        <f>'106年1月'!Y34+'106年2月'!Y34+'106年3月'!Y34+'106年4月'!Y34+'106年5月'!Y34+'106年6月'!Y34+'106年7月'!Y34+'106年8月'!Y34+'106年9月'!Y34+'106年10月'!Y34+'106年11月'!Y34+'106年12月'!Y34</f>
        <v>0</v>
      </c>
      <c r="Z34" s="87">
        <f>X34+Y34</f>
        <v>0</v>
      </c>
      <c r="AA34" s="87">
        <f>'106年1月'!AA34+'106年2月'!AA34+'106年3月'!AA34+'106年4月'!AA34+'106年5月'!AA34+'106年6月'!AA34+'106年7月'!AA34+'106年8月'!AA34+'106年9月'!AA34+'106年10月'!AA34+'106年11月'!AA34+'106年12月'!AA34</f>
        <v>0</v>
      </c>
      <c r="AB34" s="87">
        <f>'106年1月'!AB34+'106年2月'!AB34+'106年3月'!AB34+'106年4月'!AB34+'106年5月'!AB34+'106年6月'!AB34+'106年7月'!AB34+'106年8月'!AB34+'106年9月'!AB34+'106年10月'!AB34+'106年11月'!AB34+'106年12月'!AB34</f>
        <v>0</v>
      </c>
      <c r="AC34" s="87">
        <f>AA34+AB34</f>
        <v>0</v>
      </c>
    </row>
    <row r="35" spans="1:34" s="68" customFormat="1" ht="21" customHeight="1">
      <c r="A35" s="129"/>
      <c r="B35" s="61" t="s">
        <v>383</v>
      </c>
      <c r="C35" s="87">
        <f t="shared" ref="C35:C36" si="233">F35+I35+L35+O35+R35+U35+X35+AA35</f>
        <v>1767342</v>
      </c>
      <c r="D35" s="87">
        <f t="shared" ref="D35:D36" si="234">G35+J35+M35+P35+S35+V35+Y35+AB35</f>
        <v>4871262</v>
      </c>
      <c r="E35" s="87">
        <f t="shared" ref="E35:E36" si="235">C35+D35</f>
        <v>6638604</v>
      </c>
      <c r="F35" s="87">
        <f>'106年1月'!F35+'106年2月'!F35+'106年3月'!F35+'106年4月'!F35+'106年5月'!F35+'106年6月'!F35+'106年7月'!F35+'106年8月'!F35+'106年9月'!F35+'106年10月'!F35+'106年11月'!F35+'106年12月'!F35</f>
        <v>1767342</v>
      </c>
      <c r="G35" s="87">
        <f>'106年1月'!G35+'106年2月'!G35+'106年3月'!G35+'106年4月'!G35+'106年5月'!G35+'106年6月'!G35+'106年7月'!G35+'106年8月'!G35+'106年9月'!G35+'106年10月'!G35+'106年11月'!G35+'106年12月'!G35</f>
        <v>4871262</v>
      </c>
      <c r="H35" s="87">
        <f t="shared" ref="H35:H36" si="236">F35+G35</f>
        <v>6638604</v>
      </c>
      <c r="I35" s="87">
        <f>'106年1月'!I35+'106年2月'!I35+'106年3月'!I35+'106年4月'!I35+'106年5月'!I35+'106年6月'!I35+'106年7月'!I35+'106年8月'!I35+'106年9月'!I35+'106年10月'!I35+'106年11月'!I35+'106年12月'!I35</f>
        <v>0</v>
      </c>
      <c r="J35" s="87">
        <f>'106年1月'!J35+'106年2月'!J35+'106年3月'!J35+'106年4月'!J35+'106年5月'!J35+'106年6月'!J35+'106年7月'!J35+'106年8月'!J35+'106年9月'!J35+'106年10月'!J35+'106年11月'!J35+'106年12月'!J35</f>
        <v>0</v>
      </c>
      <c r="K35" s="87">
        <f t="shared" ref="K35:K36" si="237">I35+J35</f>
        <v>0</v>
      </c>
      <c r="L35" s="87">
        <f>'106年1月'!L35+'106年2月'!L35+'106年3月'!L35+'106年4月'!L35+'106年5月'!L35+'106年6月'!L35+'106年7月'!L35+'106年8月'!L35+'106年9月'!L35+'106年10月'!L35+'106年11月'!L35+'106年12月'!L35</f>
        <v>0</v>
      </c>
      <c r="M35" s="87">
        <f>'106年1月'!M35+'106年2月'!M35+'106年3月'!M35+'106年4月'!M35+'106年5月'!M35+'106年6月'!M35+'106年7月'!M35+'106年8月'!M35+'106年9月'!M35+'106年10月'!M35+'106年11月'!M35+'106年12月'!M35</f>
        <v>0</v>
      </c>
      <c r="N35" s="87">
        <f t="shared" ref="N35:N36" si="238">L35+M35</f>
        <v>0</v>
      </c>
      <c r="O35" s="87">
        <f>'106年1月'!O35+'106年2月'!O35+'106年3月'!O35+'106年4月'!O35+'106年5月'!O35+'106年6月'!O35+'106年7月'!O35+'106年8月'!O35+'106年9月'!O35+'106年10月'!O35+'106年11月'!O35+'106年12月'!O35</f>
        <v>0</v>
      </c>
      <c r="P35" s="87">
        <f>'106年1月'!P35+'106年2月'!P35+'106年3月'!P35+'106年4月'!P35+'106年5月'!P35+'106年6月'!P35+'106年7月'!P35+'106年8月'!P35+'106年9月'!P35+'106年10月'!P35+'106年11月'!P35+'106年12月'!P35</f>
        <v>0</v>
      </c>
      <c r="Q35" s="87">
        <f t="shared" ref="Q35:Q36" si="239">O35+P35</f>
        <v>0</v>
      </c>
      <c r="R35" s="87">
        <f>'106年1月'!R35+'106年2月'!R35+'106年3月'!R35+'106年4月'!R35+'106年5月'!R35+'106年6月'!R35+'106年7月'!R35+'106年8月'!R35+'106年9月'!R35+'106年10月'!R35+'106年11月'!R35+'106年12月'!R35</f>
        <v>0</v>
      </c>
      <c r="S35" s="87">
        <f>'106年1月'!S35+'106年2月'!S35+'106年3月'!S35+'106年4月'!S35+'106年5月'!S35+'106年6月'!S35+'106年7月'!S35+'106年8月'!S35+'106年9月'!S35+'106年10月'!S35+'106年11月'!S35+'106年12月'!S35</f>
        <v>0</v>
      </c>
      <c r="T35" s="87">
        <f t="shared" ref="T35:T36" si="240">R35+S35</f>
        <v>0</v>
      </c>
      <c r="U35" s="87">
        <f>'106年1月'!U35+'106年2月'!U35+'106年3月'!U35+'106年4月'!U35+'106年5月'!U35+'106年6月'!U35+'106年7月'!U35+'106年8月'!U35+'106年9月'!U35+'106年10月'!U35+'106年11月'!U35+'106年12月'!U35</f>
        <v>0</v>
      </c>
      <c r="V35" s="87">
        <f>'106年1月'!V35+'106年2月'!V35+'106年3月'!V35+'106年4月'!V35+'106年5月'!V35+'106年6月'!V35+'106年7月'!V35+'106年8月'!V35+'106年9月'!V35+'106年10月'!V35+'106年11月'!V35+'106年12月'!V35</f>
        <v>0</v>
      </c>
      <c r="W35" s="87">
        <f t="shared" ref="W35:W36" si="241">U35+V35</f>
        <v>0</v>
      </c>
      <c r="X35" s="87">
        <f>'106年1月'!X35+'106年2月'!X35+'106年3月'!X35+'106年4月'!X35+'106年5月'!X35+'106年6月'!X35+'106年7月'!X35+'106年8月'!X35+'106年9月'!X35+'106年10月'!X35+'106年11月'!X35+'106年12月'!X35</f>
        <v>0</v>
      </c>
      <c r="Y35" s="87">
        <f>'106年1月'!Y35+'106年2月'!Y35+'106年3月'!Y35+'106年4月'!Y35+'106年5月'!Y35+'106年6月'!Y35+'106年7月'!Y35+'106年8月'!Y35+'106年9月'!Y35+'106年10月'!Y35+'106年11月'!Y35+'106年12月'!Y35</f>
        <v>0</v>
      </c>
      <c r="Z35" s="87">
        <f t="shared" ref="Z35:Z36" si="242">X35+Y35</f>
        <v>0</v>
      </c>
      <c r="AA35" s="87">
        <f>'106年1月'!AA35+'106年2月'!AA35+'106年3月'!AA35+'106年4月'!AA35+'106年5月'!AA35+'106年6月'!AA35+'106年7月'!AA35+'106年8月'!AA35+'106年9月'!AA35+'106年10月'!AA35+'106年11月'!AA35+'106年12月'!AA35</f>
        <v>0</v>
      </c>
      <c r="AB35" s="87">
        <f>'106年1月'!AB35+'106年2月'!AB35+'106年3月'!AB35+'106年4月'!AB35+'106年5月'!AB35+'106年6月'!AB35+'106年7月'!AB35+'106年8月'!AB35+'106年9月'!AB35+'106年10月'!AB35+'106年11月'!AB35+'106年12月'!AB35</f>
        <v>0</v>
      </c>
      <c r="AC35" s="87">
        <f t="shared" ref="AC35:AC36" si="243">AA35+AB35</f>
        <v>0</v>
      </c>
    </row>
    <row r="36" spans="1:34" s="68" customFormat="1" ht="21" customHeight="1">
      <c r="A36" s="129"/>
      <c r="B36" s="61" t="s">
        <v>384</v>
      </c>
      <c r="C36" s="87">
        <f t="shared" si="233"/>
        <v>550204611.37199998</v>
      </c>
      <c r="D36" s="87">
        <f t="shared" si="234"/>
        <v>632956493.60599995</v>
      </c>
      <c r="E36" s="87">
        <f t="shared" si="235"/>
        <v>1183161104.9779999</v>
      </c>
      <c r="F36" s="87">
        <f>'106年1月'!F36+'106年2月'!F36+'106年3月'!F36+'106年4月'!F36+'106年5月'!F36+'106年6月'!F36+'106年7月'!F36+'106年8月'!F36+'106年9月'!F36+'106年10月'!F36+'106年11月'!F36+'106年12月'!F36</f>
        <v>542393839.05999994</v>
      </c>
      <c r="G36" s="87">
        <f>'106年1月'!G36+'106年2月'!G36+'106年3月'!G36+'106年4月'!G36+'106年5月'!G36+'106年6月'!G36+'106年7月'!G36+'106年8月'!G36+'106年9月'!G36+'106年10月'!G36+'106年11月'!G36+'106年12月'!G36</f>
        <v>630877839.38</v>
      </c>
      <c r="H36" s="87">
        <f t="shared" si="236"/>
        <v>1173271678.4400001</v>
      </c>
      <c r="I36" s="87">
        <f>'106年1月'!I36+'106年2月'!I36+'106年3月'!I36+'106年4月'!I36+'106年5月'!I36+'106年6月'!I36+'106年7月'!I36+'106年8月'!I36+'106年9月'!I36+'106年10月'!I36+'106年11月'!I36+'106年12月'!I36</f>
        <v>7810772.3119999999</v>
      </c>
      <c r="J36" s="87">
        <f>'106年1月'!J36+'106年2月'!J36+'106年3月'!J36+'106年4月'!J36+'106年5月'!J36+'106年6月'!J36+'106年7月'!J36+'106年8月'!J36+'106年9月'!J36+'106年10月'!J36+'106年11月'!J36+'106年12月'!J36</f>
        <v>2078654.226</v>
      </c>
      <c r="K36" s="87">
        <f t="shared" si="237"/>
        <v>9889426.5380000006</v>
      </c>
      <c r="L36" s="87">
        <f>'106年1月'!L36+'106年2月'!L36+'106年3月'!L36+'106年4月'!L36+'106年5月'!L36+'106年6月'!L36+'106年7月'!L36+'106年8月'!L36+'106年9月'!L36+'106年10月'!L36+'106年11月'!L36+'106年12月'!L36</f>
        <v>0</v>
      </c>
      <c r="M36" s="87">
        <f>'106年1月'!M36+'106年2月'!M36+'106年3月'!M36+'106年4月'!M36+'106年5月'!M36+'106年6月'!M36+'106年7月'!M36+'106年8月'!M36+'106年9月'!M36+'106年10月'!M36+'106年11月'!M36+'106年12月'!M36</f>
        <v>0</v>
      </c>
      <c r="N36" s="87">
        <f t="shared" si="238"/>
        <v>0</v>
      </c>
      <c r="O36" s="87">
        <f>'106年1月'!O36+'106年2月'!O36+'106年3月'!O36+'106年4月'!O36+'106年5月'!O36+'106年6月'!O36+'106年7月'!O36+'106年8月'!O36+'106年9月'!O36+'106年10月'!O36+'106年11月'!O36+'106年12月'!O36</f>
        <v>0</v>
      </c>
      <c r="P36" s="87">
        <f>'106年1月'!P36+'106年2月'!P36+'106年3月'!P36+'106年4月'!P36+'106年5月'!P36+'106年6月'!P36+'106年7月'!P36+'106年8月'!P36+'106年9月'!P36+'106年10月'!P36+'106年11月'!P36+'106年12月'!P36</f>
        <v>0</v>
      </c>
      <c r="Q36" s="87">
        <f t="shared" si="239"/>
        <v>0</v>
      </c>
      <c r="R36" s="87">
        <f>'106年1月'!R36+'106年2月'!R36+'106年3月'!R36+'106年4月'!R36+'106年5月'!R36+'106年6月'!R36+'106年7月'!R36+'106年8月'!R36+'106年9月'!R36+'106年10月'!R36+'106年11月'!R36+'106年12月'!R36</f>
        <v>0</v>
      </c>
      <c r="S36" s="87">
        <f>'106年1月'!S36+'106年2月'!S36+'106年3月'!S36+'106年4月'!S36+'106年5月'!S36+'106年6月'!S36+'106年7月'!S36+'106年8月'!S36+'106年9月'!S36+'106年10月'!S36+'106年11月'!S36+'106年12月'!S36</f>
        <v>0</v>
      </c>
      <c r="T36" s="87">
        <f t="shared" si="240"/>
        <v>0</v>
      </c>
      <c r="U36" s="87">
        <f>'106年1月'!U36+'106年2月'!U36+'106年3月'!U36+'106年4月'!U36+'106年5月'!U36+'106年6月'!U36+'106年7月'!U36+'106年8月'!U36+'106年9月'!U36+'106年10月'!U36+'106年11月'!U36+'106年12月'!U36</f>
        <v>0</v>
      </c>
      <c r="V36" s="87">
        <f>'106年1月'!V36+'106年2月'!V36+'106年3月'!V36+'106年4月'!V36+'106年5月'!V36+'106年6月'!V36+'106年7月'!V36+'106年8月'!V36+'106年9月'!V36+'106年10月'!V36+'106年11月'!V36+'106年12月'!V36</f>
        <v>0</v>
      </c>
      <c r="W36" s="87">
        <f t="shared" si="241"/>
        <v>0</v>
      </c>
      <c r="X36" s="87">
        <f>'106年1月'!X36+'106年2月'!X36+'106年3月'!X36+'106年4月'!X36+'106年5月'!X36+'106年6月'!X36+'106年7月'!X36+'106年8月'!X36+'106年9月'!X36+'106年10月'!X36+'106年11月'!X36+'106年12月'!X36</f>
        <v>0</v>
      </c>
      <c r="Y36" s="87">
        <f>'106年1月'!Y36+'106年2月'!Y36+'106年3月'!Y36+'106年4月'!Y36+'106年5月'!Y36+'106年6月'!Y36+'106年7月'!Y36+'106年8月'!Y36+'106年9月'!Y36+'106年10月'!Y36+'106年11月'!Y36+'106年12月'!Y36</f>
        <v>0</v>
      </c>
      <c r="Z36" s="87">
        <f t="shared" si="242"/>
        <v>0</v>
      </c>
      <c r="AA36" s="87">
        <f>'106年1月'!AA36+'106年2月'!AA36+'106年3月'!AA36+'106年4月'!AA36+'106年5月'!AA36+'106年6月'!AA36+'106年7月'!AA36+'106年8月'!AA36+'106年9月'!AA36+'106年10月'!AA36+'106年11月'!AA36+'106年12月'!AA36</f>
        <v>0</v>
      </c>
      <c r="AB36" s="87">
        <f>'106年1月'!AB36+'106年2月'!AB36+'106年3月'!AB36+'106年4月'!AB36+'106年5月'!AB36+'106年6月'!AB36+'106年7月'!AB36+'106年8月'!AB36+'106年9月'!AB36+'106年10月'!AB36+'106年11月'!AB36+'106年12月'!AB36</f>
        <v>0</v>
      </c>
      <c r="AC36" s="87">
        <f t="shared" si="243"/>
        <v>0</v>
      </c>
    </row>
    <row r="37" spans="1:34" ht="21" customHeight="1">
      <c r="A37" s="71" t="s">
        <v>385</v>
      </c>
      <c r="B37" s="71"/>
      <c r="C37" s="100">
        <f>C34+C35+C36</f>
        <v>595812596.37199998</v>
      </c>
      <c r="D37" s="100">
        <f t="shared" ref="D37" si="244">D34+D35+D36</f>
        <v>637827755.60599995</v>
      </c>
      <c r="E37" s="100">
        <f t="shared" ref="E37" si="245">E34+E35+E36</f>
        <v>1233640351.9779999</v>
      </c>
      <c r="F37" s="100">
        <f t="shared" ref="F37" si="246">F34+F35+F36</f>
        <v>588001824.05999994</v>
      </c>
      <c r="G37" s="100">
        <f t="shared" ref="G37" si="247">G34+G35+G36</f>
        <v>635749101.38</v>
      </c>
      <c r="H37" s="100">
        <f t="shared" ref="H37" si="248">H34+H35+H36</f>
        <v>1223750925.4400001</v>
      </c>
      <c r="I37" s="100">
        <f t="shared" ref="I37" si="249">I34+I35+I36</f>
        <v>7810772.3119999999</v>
      </c>
      <c r="J37" s="100">
        <f t="shared" ref="J37" si="250">J34+J35+J36</f>
        <v>2078654.226</v>
      </c>
      <c r="K37" s="100">
        <f t="shared" ref="K37" si="251">K34+K35+K36</f>
        <v>9889426.5380000006</v>
      </c>
      <c r="L37" s="100">
        <f t="shared" ref="L37" si="252">L34+L35+L36</f>
        <v>0</v>
      </c>
      <c r="M37" s="100">
        <f t="shared" ref="M37" si="253">M34+M35+M36</f>
        <v>0</v>
      </c>
      <c r="N37" s="100">
        <f t="shared" ref="N37" si="254">N34+N35+N36</f>
        <v>0</v>
      </c>
      <c r="O37" s="100">
        <f t="shared" ref="O37" si="255">O34+O35+O36</f>
        <v>0</v>
      </c>
      <c r="P37" s="100">
        <f t="shared" ref="P37" si="256">P34+P35+P36</f>
        <v>0</v>
      </c>
      <c r="Q37" s="100">
        <f t="shared" ref="Q37" si="257">Q34+Q35+Q36</f>
        <v>0</v>
      </c>
      <c r="R37" s="100">
        <f t="shared" ref="R37" si="258">R34+R35+R36</f>
        <v>0</v>
      </c>
      <c r="S37" s="100">
        <f t="shared" ref="S37" si="259">S34+S35+S36</f>
        <v>0</v>
      </c>
      <c r="T37" s="100">
        <f t="shared" ref="T37" si="260">T34+T35+T36</f>
        <v>0</v>
      </c>
      <c r="U37" s="100">
        <f t="shared" ref="U37" si="261">U34+U35+U36</f>
        <v>0</v>
      </c>
      <c r="V37" s="100">
        <f t="shared" ref="V37" si="262">V34+V35+V36</f>
        <v>0</v>
      </c>
      <c r="W37" s="100">
        <f t="shared" ref="W37" si="263">W34+W35+W36</f>
        <v>0</v>
      </c>
      <c r="X37" s="100">
        <f t="shared" ref="X37" si="264">X34+X35+X36</f>
        <v>0</v>
      </c>
      <c r="Y37" s="100">
        <f t="shared" ref="Y37" si="265">Y34+Y35+Y36</f>
        <v>0</v>
      </c>
      <c r="Z37" s="100">
        <f t="shared" ref="Z37" si="266">Z34+Z35+Z36</f>
        <v>0</v>
      </c>
      <c r="AA37" s="100">
        <f t="shared" ref="AA37" si="267">AA34+AA35+AA36</f>
        <v>0</v>
      </c>
      <c r="AB37" s="100">
        <f t="shared" ref="AB37" si="268">AB34+AB35+AB36</f>
        <v>0</v>
      </c>
      <c r="AC37" s="100">
        <f t="shared" ref="AC37" si="269">AC34+AC35+AC36</f>
        <v>0</v>
      </c>
      <c r="AD37" s="68"/>
      <c r="AE37" s="68"/>
      <c r="AF37" s="68"/>
      <c r="AG37" s="68"/>
      <c r="AH37" s="68"/>
    </row>
    <row r="38" spans="1:34" s="68" customFormat="1" ht="21" customHeight="1">
      <c r="A38" s="128" t="s">
        <v>393</v>
      </c>
      <c r="B38" s="62" t="s">
        <v>382</v>
      </c>
      <c r="C38" s="87">
        <f>F38+I38+L38+O38+R38+U38+X38+AA38</f>
        <v>17326113</v>
      </c>
      <c r="D38" s="87">
        <f>G38+J38+M38+P38+S38+V38+Y38+AB38</f>
        <v>0</v>
      </c>
      <c r="E38" s="87">
        <f>C38+D38</f>
        <v>17326113</v>
      </c>
      <c r="F38" s="87">
        <f>'106年1月'!F38+'106年2月'!F38+'106年3月'!F38+'106年4月'!F38+'106年5月'!F38+'106年6月'!F38+'106年7月'!F38+'106年8月'!F38+'106年9月'!F38+'106年10月'!F38+'106年11月'!F38+'106年12月'!F38</f>
        <v>17326113</v>
      </c>
      <c r="G38" s="87">
        <f>'106年1月'!G38+'106年2月'!G38+'106年3月'!G38+'106年4月'!G38+'106年5月'!G38+'106年6月'!G38+'106年7月'!G38+'106年8月'!G38+'106年9月'!G38+'106年10月'!G38+'106年11月'!G38+'106年12月'!G38</f>
        <v>0</v>
      </c>
      <c r="H38" s="87">
        <f>F38+G38</f>
        <v>17326113</v>
      </c>
      <c r="I38" s="87">
        <f>'106年1月'!I38+'106年2月'!I38+'106年3月'!I38+'106年4月'!I38+'106年5月'!I38+'106年6月'!I38+'106年7月'!I38+'106年8月'!I38+'106年9月'!I38+'106年10月'!I38+'106年11月'!I38+'106年12月'!I38</f>
        <v>0</v>
      </c>
      <c r="J38" s="87">
        <f>'106年1月'!J38+'106年2月'!J38+'106年3月'!J38+'106年4月'!J38+'106年5月'!J38+'106年6月'!J38+'106年7月'!J38+'106年8月'!J38+'106年9月'!J38+'106年10月'!J38+'106年11月'!J38+'106年12月'!J38</f>
        <v>0</v>
      </c>
      <c r="K38" s="87">
        <f>I38+J38</f>
        <v>0</v>
      </c>
      <c r="L38" s="87">
        <f>'106年1月'!L38+'106年2月'!L38+'106年3月'!L38+'106年4月'!L38+'106年5月'!L38+'106年6月'!L38+'106年7月'!L38+'106年8月'!L38+'106年9月'!L38+'106年10月'!L38+'106年11月'!L38+'106年12月'!L38</f>
        <v>0</v>
      </c>
      <c r="M38" s="87">
        <f>'106年1月'!M38+'106年2月'!M38+'106年3月'!M38+'106年4月'!M38+'106年5月'!M38+'106年6月'!M38+'106年7月'!M38+'106年8月'!M38+'106年9月'!M38+'106年10月'!M38+'106年11月'!M38+'106年12月'!M38</f>
        <v>0</v>
      </c>
      <c r="N38" s="87">
        <f>L38+M38</f>
        <v>0</v>
      </c>
      <c r="O38" s="87">
        <f>'106年1月'!O38+'106年2月'!O38+'106年3月'!O38+'106年4月'!O38+'106年5月'!O38+'106年6月'!O38+'106年7月'!O38+'106年8月'!O38+'106年9月'!O38+'106年10月'!O38+'106年11月'!O38+'106年12月'!O38</f>
        <v>0</v>
      </c>
      <c r="P38" s="87">
        <f>'106年1月'!P38+'106年2月'!P38+'106年3月'!P38+'106年4月'!P38+'106年5月'!P38+'106年6月'!P38+'106年7月'!P38+'106年8月'!P38+'106年9月'!P38+'106年10月'!P38+'106年11月'!P38+'106年12月'!P38</f>
        <v>0</v>
      </c>
      <c r="Q38" s="87">
        <f>O38+P38</f>
        <v>0</v>
      </c>
      <c r="R38" s="87">
        <f>'106年1月'!R38+'106年2月'!R38+'106年3月'!R38+'106年4月'!R38+'106年5月'!R38+'106年6月'!R38+'106年7月'!R38+'106年8月'!R38+'106年9月'!R38+'106年10月'!R38+'106年11月'!R38+'106年12月'!R38</f>
        <v>0</v>
      </c>
      <c r="S38" s="87">
        <f>'106年1月'!S38+'106年2月'!S38+'106年3月'!S38+'106年4月'!S38+'106年5月'!S38+'106年6月'!S38+'106年7月'!S38+'106年8月'!S38+'106年9月'!S38+'106年10月'!S38+'106年11月'!S38+'106年12月'!S38</f>
        <v>0</v>
      </c>
      <c r="T38" s="87">
        <f>R38+S38</f>
        <v>0</v>
      </c>
      <c r="U38" s="87">
        <f>'106年1月'!U38+'106年2月'!U38+'106年3月'!U38+'106年4月'!U38+'106年5月'!U38+'106年6月'!U38+'106年7月'!U38+'106年8月'!U38+'106年9月'!U38+'106年10月'!U38+'106年11月'!U38+'106年12月'!U38</f>
        <v>0</v>
      </c>
      <c r="V38" s="87">
        <f>'106年1月'!V38+'106年2月'!V38+'106年3月'!V38+'106年4月'!V38+'106年5月'!V38+'106年6月'!V38+'106年7月'!V38+'106年8月'!V38+'106年9月'!V38+'106年10月'!V38+'106年11月'!V38+'106年12月'!V38</f>
        <v>0</v>
      </c>
      <c r="W38" s="87">
        <f>U38+V38</f>
        <v>0</v>
      </c>
      <c r="X38" s="87">
        <f>'106年1月'!X38+'106年2月'!X38+'106年3月'!X38+'106年4月'!X38+'106年5月'!X38+'106年6月'!X38+'106年7月'!X38+'106年8月'!X38+'106年9月'!X38+'106年10月'!X38+'106年11月'!X38+'106年12月'!X38</f>
        <v>0</v>
      </c>
      <c r="Y38" s="87">
        <f>'106年1月'!Y38+'106年2月'!Y38+'106年3月'!Y38+'106年4月'!Y38+'106年5月'!Y38+'106年6月'!Y38+'106年7月'!Y38+'106年8月'!Y38+'106年9月'!Y38+'106年10月'!Y38+'106年11月'!Y38+'106年12月'!Y38</f>
        <v>0</v>
      </c>
      <c r="Z38" s="87">
        <f>X38+Y38</f>
        <v>0</v>
      </c>
      <c r="AA38" s="87">
        <f>'106年1月'!AA38+'106年2月'!AA38+'106年3月'!AA38+'106年4月'!AA38+'106年5月'!AA38+'106年6月'!AA38+'106年7月'!AA38+'106年8月'!AA38+'106年9月'!AA38+'106年10月'!AA38+'106年11月'!AA38+'106年12月'!AA38</f>
        <v>0</v>
      </c>
      <c r="AB38" s="87">
        <f>'106年1月'!AB38+'106年2月'!AB38+'106年3月'!AB38+'106年4月'!AB38+'106年5月'!AB38+'106年6月'!AB38+'106年7月'!AB38+'106年8月'!AB38+'106年9月'!AB38+'106年10月'!AB38+'106年11月'!AB38+'106年12月'!AB38</f>
        <v>0</v>
      </c>
      <c r="AC38" s="87">
        <f>AA38+AB38</f>
        <v>0</v>
      </c>
    </row>
    <row r="39" spans="1:34" s="68" customFormat="1" ht="21" customHeight="1">
      <c r="A39" s="129"/>
      <c r="B39" s="61" t="s">
        <v>383</v>
      </c>
      <c r="C39" s="87">
        <f t="shared" ref="C39:C40" si="270">F39+I39+L39+O39+R39+U39+X39+AA39</f>
        <v>30537883</v>
      </c>
      <c r="D39" s="87">
        <f t="shared" ref="D39:D40" si="271">G39+J39+M39+P39+S39+V39+Y39+AB39</f>
        <v>0</v>
      </c>
      <c r="E39" s="87">
        <f t="shared" ref="E39:E40" si="272">C39+D39</f>
        <v>30537883</v>
      </c>
      <c r="F39" s="87">
        <f>'106年1月'!F39+'106年2月'!F39+'106年3月'!F39+'106年4月'!F39+'106年5月'!F39+'106年6月'!F39+'106年7月'!F39+'106年8月'!F39+'106年9月'!F39+'106年10月'!F39+'106年11月'!F39+'106年12月'!F39</f>
        <v>0</v>
      </c>
      <c r="G39" s="87">
        <f>'106年1月'!G39+'106年2月'!G39+'106年3月'!G39+'106年4月'!G39+'106年5月'!G39+'106年6月'!G39+'106年7月'!G39+'106年8月'!G39+'106年9月'!G39+'106年10月'!G39+'106年11月'!G39+'106年12月'!G39</f>
        <v>0</v>
      </c>
      <c r="H39" s="87">
        <f t="shared" ref="H39:H40" si="273">F39+G39</f>
        <v>0</v>
      </c>
      <c r="I39" s="87">
        <f>'106年1月'!I39+'106年2月'!I39+'106年3月'!I39+'106年4月'!I39+'106年5月'!I39+'106年6月'!I39+'106年7月'!I39+'106年8月'!I39+'106年9月'!I39+'106年10月'!I39+'106年11月'!I39+'106年12月'!I39</f>
        <v>7887883</v>
      </c>
      <c r="J39" s="87">
        <f>'106年1月'!J39+'106年2月'!J39+'106年3月'!J39+'106年4月'!J39+'106年5月'!J39+'106年6月'!J39+'106年7月'!J39+'106年8月'!J39+'106年9月'!J39+'106年10月'!J39+'106年11月'!J39+'106年12月'!J39</f>
        <v>0</v>
      </c>
      <c r="K39" s="87">
        <f t="shared" ref="K39:K40" si="274">I39+J39</f>
        <v>7887883</v>
      </c>
      <c r="L39" s="87">
        <f>'106年1月'!L39+'106年2月'!L39+'106年3月'!L39+'106年4月'!L39+'106年5月'!L39+'106年6月'!L39+'106年7月'!L39+'106年8月'!L39+'106年9月'!L39+'106年10月'!L39+'106年11月'!L39+'106年12月'!L39</f>
        <v>0</v>
      </c>
      <c r="M39" s="87">
        <f>'106年1月'!M39+'106年2月'!M39+'106年3月'!M39+'106年4月'!M39+'106年5月'!M39+'106年6月'!M39+'106年7月'!M39+'106年8月'!M39+'106年9月'!M39+'106年10月'!M39+'106年11月'!M39+'106年12月'!M39</f>
        <v>0</v>
      </c>
      <c r="N39" s="87">
        <f t="shared" ref="N39:N40" si="275">L39+M39</f>
        <v>0</v>
      </c>
      <c r="O39" s="87">
        <f>'106年1月'!O39+'106年2月'!O39+'106年3月'!O39+'106年4月'!O39+'106年5月'!O39+'106年6月'!O39+'106年7月'!O39+'106年8月'!O39+'106年9月'!O39+'106年10月'!O39+'106年11月'!O39+'106年12月'!O39</f>
        <v>0</v>
      </c>
      <c r="P39" s="87">
        <f>'106年1月'!P39+'106年2月'!P39+'106年3月'!P39+'106年4月'!P39+'106年5月'!P39+'106年6月'!P39+'106年7月'!P39+'106年8月'!P39+'106年9月'!P39+'106年10月'!P39+'106年11月'!P39+'106年12月'!P39</f>
        <v>0</v>
      </c>
      <c r="Q39" s="87">
        <f t="shared" ref="Q39:Q40" si="276">O39+P39</f>
        <v>0</v>
      </c>
      <c r="R39" s="87">
        <f>'106年1月'!R39+'106年2月'!R39+'106年3月'!R39+'106年4月'!R39+'106年5月'!R39+'106年6月'!R39+'106年7月'!R39+'106年8月'!R39+'106年9月'!R39+'106年10月'!R39+'106年11月'!R39+'106年12月'!R39</f>
        <v>0</v>
      </c>
      <c r="S39" s="87">
        <f>'106年1月'!S39+'106年2月'!S39+'106年3月'!S39+'106年4月'!S39+'106年5月'!S39+'106年6月'!S39+'106年7月'!S39+'106年8月'!S39+'106年9月'!S39+'106年10月'!S39+'106年11月'!S39+'106年12月'!S39</f>
        <v>0</v>
      </c>
      <c r="T39" s="87">
        <f t="shared" ref="T39:T40" si="277">R39+S39</f>
        <v>0</v>
      </c>
      <c r="U39" s="87">
        <f>'106年1月'!U39+'106年2月'!U39+'106年3月'!U39+'106年4月'!U39+'106年5月'!U39+'106年6月'!U39+'106年7月'!U39+'106年8月'!U39+'106年9月'!U39+'106年10月'!U39+'106年11月'!U39+'106年12月'!U39</f>
        <v>22650000</v>
      </c>
      <c r="V39" s="87">
        <f>'106年1月'!V39+'106年2月'!V39+'106年3月'!V39+'106年4月'!V39+'106年5月'!V39+'106年6月'!V39+'106年7月'!V39+'106年8月'!V39+'106年9月'!V39+'106年10月'!V39+'106年11月'!V39+'106年12月'!V39</f>
        <v>0</v>
      </c>
      <c r="W39" s="87">
        <f t="shared" ref="W39:W40" si="278">U39+V39</f>
        <v>22650000</v>
      </c>
      <c r="X39" s="87">
        <f>'106年1月'!X39+'106年2月'!X39+'106年3月'!X39+'106年4月'!X39+'106年5月'!X39+'106年6月'!X39+'106年7月'!X39+'106年8月'!X39+'106年9月'!X39+'106年10月'!X39+'106年11月'!X39+'106年12月'!X39</f>
        <v>0</v>
      </c>
      <c r="Y39" s="87">
        <f>'106年1月'!Y39+'106年2月'!Y39+'106年3月'!Y39+'106年4月'!Y39+'106年5月'!Y39+'106年6月'!Y39+'106年7月'!Y39+'106年8月'!Y39+'106年9月'!Y39+'106年10月'!Y39+'106年11月'!Y39+'106年12月'!Y39</f>
        <v>0</v>
      </c>
      <c r="Z39" s="87">
        <f t="shared" ref="Z39:Z40" si="279">X39+Y39</f>
        <v>0</v>
      </c>
      <c r="AA39" s="87">
        <f>'106年1月'!AA39+'106年2月'!AA39+'106年3月'!AA39+'106年4月'!AA39+'106年5月'!AA39+'106年6月'!AA39+'106年7月'!AA39+'106年8月'!AA39+'106年9月'!AA39+'106年10月'!AA39+'106年11月'!AA39+'106年12月'!AA39</f>
        <v>0</v>
      </c>
      <c r="AB39" s="87">
        <f>'106年1月'!AB39+'106年2月'!AB39+'106年3月'!AB39+'106年4月'!AB39+'106年5月'!AB39+'106年6月'!AB39+'106年7月'!AB39+'106年8月'!AB39+'106年9月'!AB39+'106年10月'!AB39+'106年11月'!AB39+'106年12月'!AB39</f>
        <v>0</v>
      </c>
      <c r="AC39" s="87">
        <f t="shared" ref="AC39:AC40" si="280">AA39+AB39</f>
        <v>0</v>
      </c>
    </row>
    <row r="40" spans="1:34" s="68" customFormat="1" ht="21" customHeight="1">
      <c r="A40" s="129"/>
      <c r="B40" s="61" t="s">
        <v>384</v>
      </c>
      <c r="C40" s="87">
        <f t="shared" si="270"/>
        <v>435071521.74099994</v>
      </c>
      <c r="D40" s="87">
        <f t="shared" si="271"/>
        <v>406555980.57199997</v>
      </c>
      <c r="E40" s="87">
        <f t="shared" si="272"/>
        <v>841627502.31299996</v>
      </c>
      <c r="F40" s="87">
        <f>'106年1月'!F40+'106年2月'!F40+'106年3月'!F40+'106年4月'!F40+'106年5月'!F40+'106年6月'!F40+'106年7月'!F40+'106年8月'!F40+'106年9月'!F40+'106年10月'!F40+'106年11月'!F40+'106年12月'!F40</f>
        <v>433265839.63999993</v>
      </c>
      <c r="G40" s="87">
        <f>'106年1月'!G40+'106年2月'!G40+'106年3月'!G40+'106年4月'!G40+'106年5月'!G40+'106年6月'!G40+'106年7月'!G40+'106年8月'!G40+'106年9月'!G40+'106年10月'!G40+'106年11月'!G40+'106年12月'!G40</f>
        <v>403619351.00999999</v>
      </c>
      <c r="H40" s="87">
        <f t="shared" si="273"/>
        <v>836885190.64999986</v>
      </c>
      <c r="I40" s="87">
        <f>'106年1月'!I40+'106年2月'!I40+'106年3月'!I40+'106年4月'!I40+'106年5月'!I40+'106年6月'!I40+'106年7月'!I40+'106年8月'!I40+'106年9月'!I40+'106年10月'!I40+'106年11月'!I40+'106年12月'!I40</f>
        <v>1805682.101</v>
      </c>
      <c r="J40" s="87">
        <f>'106年1月'!J40+'106年2月'!J40+'106年3月'!J40+'106年4月'!J40+'106年5月'!J40+'106年6月'!J40+'106年7月'!J40+'106年8月'!J40+'106年9月'!J40+'106年10月'!J40+'106年11月'!J40+'106年12月'!J40</f>
        <v>2936629.5619999999</v>
      </c>
      <c r="K40" s="87">
        <f t="shared" si="274"/>
        <v>4742311.6629999997</v>
      </c>
      <c r="L40" s="87">
        <f>'106年1月'!L40+'106年2月'!L40+'106年3月'!L40+'106年4月'!L40+'106年5月'!L40+'106年6月'!L40+'106年7月'!L40+'106年8月'!L40+'106年9月'!L40+'106年10月'!L40+'106年11月'!L40+'106年12月'!L40</f>
        <v>0</v>
      </c>
      <c r="M40" s="87">
        <f>'106年1月'!M40+'106年2月'!M40+'106年3月'!M40+'106年4月'!M40+'106年5月'!M40+'106年6月'!M40+'106年7月'!M40+'106年8月'!M40+'106年9月'!M40+'106年10月'!M40+'106年11月'!M40+'106年12月'!M40</f>
        <v>0</v>
      </c>
      <c r="N40" s="87">
        <f t="shared" si="275"/>
        <v>0</v>
      </c>
      <c r="O40" s="87">
        <f>'106年1月'!O40+'106年2月'!O40+'106年3月'!O40+'106年4月'!O40+'106年5月'!O40+'106年6月'!O40+'106年7月'!O40+'106年8月'!O40+'106年9月'!O40+'106年10月'!O40+'106年11月'!O40+'106年12月'!O40</f>
        <v>0</v>
      </c>
      <c r="P40" s="87">
        <f>'106年1月'!P40+'106年2月'!P40+'106年3月'!P40+'106年4月'!P40+'106年5月'!P40+'106年6月'!P40+'106年7月'!P40+'106年8月'!P40+'106年9月'!P40+'106年10月'!P40+'106年11月'!P40+'106年12月'!P40</f>
        <v>0</v>
      </c>
      <c r="Q40" s="87">
        <f t="shared" si="276"/>
        <v>0</v>
      </c>
      <c r="R40" s="87">
        <f>'106年1月'!R40+'106年2月'!R40+'106年3月'!R40+'106年4月'!R40+'106年5月'!R40+'106年6月'!R40+'106年7月'!R40+'106年8月'!R40+'106年9月'!R40+'106年10月'!R40+'106年11月'!R40+'106年12月'!R40</f>
        <v>0</v>
      </c>
      <c r="S40" s="87">
        <f>'106年1月'!S40+'106年2月'!S40+'106年3月'!S40+'106年4月'!S40+'106年5月'!S40+'106年6月'!S40+'106年7月'!S40+'106年8月'!S40+'106年9月'!S40+'106年10月'!S40+'106年11月'!S40+'106年12月'!S40</f>
        <v>0</v>
      </c>
      <c r="T40" s="87">
        <f t="shared" si="277"/>
        <v>0</v>
      </c>
      <c r="U40" s="87">
        <f>'106年1月'!U40+'106年2月'!U40+'106年3月'!U40+'106年4月'!U40+'106年5月'!U40+'106年6月'!U40+'106年7月'!U40+'106年8月'!U40+'106年9月'!U40+'106年10月'!U40+'106年11月'!U40+'106年12月'!U40</f>
        <v>0</v>
      </c>
      <c r="V40" s="87">
        <f>'106年1月'!V40+'106年2月'!V40+'106年3月'!V40+'106年4月'!V40+'106年5月'!V40+'106年6月'!V40+'106年7月'!V40+'106年8月'!V40+'106年9月'!V40+'106年10月'!V40+'106年11月'!V40+'106年12月'!V40</f>
        <v>0</v>
      </c>
      <c r="W40" s="87">
        <f t="shared" si="278"/>
        <v>0</v>
      </c>
      <c r="X40" s="87">
        <f>'106年1月'!X40+'106年2月'!X40+'106年3月'!X40+'106年4月'!X40+'106年5月'!X40+'106年6月'!X40+'106年7月'!X40+'106年8月'!X40+'106年9月'!X40+'106年10月'!X40+'106年11月'!X40+'106年12月'!X40</f>
        <v>0</v>
      </c>
      <c r="Y40" s="87">
        <f>'106年1月'!Y40+'106年2月'!Y40+'106年3月'!Y40+'106年4月'!Y40+'106年5月'!Y40+'106年6月'!Y40+'106年7月'!Y40+'106年8月'!Y40+'106年9月'!Y40+'106年10月'!Y40+'106年11月'!Y40+'106年12月'!Y40</f>
        <v>0</v>
      </c>
      <c r="Z40" s="87">
        <f t="shared" si="279"/>
        <v>0</v>
      </c>
      <c r="AA40" s="87">
        <f>'106年1月'!AA40+'106年2月'!AA40+'106年3月'!AA40+'106年4月'!AA40+'106年5月'!AA40+'106年6月'!AA40+'106年7月'!AA40+'106年8月'!AA40+'106年9月'!AA40+'106年10月'!AA40+'106年11月'!AA40+'106年12月'!AA40</f>
        <v>0</v>
      </c>
      <c r="AB40" s="87">
        <f>'106年1月'!AB40+'106年2月'!AB40+'106年3月'!AB40+'106年4月'!AB40+'106年5月'!AB40+'106年6月'!AB40+'106年7月'!AB40+'106年8月'!AB40+'106年9月'!AB40+'106年10月'!AB40+'106年11月'!AB40+'106年12月'!AB40</f>
        <v>0</v>
      </c>
      <c r="AC40" s="87">
        <f t="shared" si="280"/>
        <v>0</v>
      </c>
    </row>
    <row r="41" spans="1:34" ht="21" customHeight="1">
      <c r="A41" s="71" t="s">
        <v>385</v>
      </c>
      <c r="B41" s="71"/>
      <c r="C41" s="100">
        <f>C38+C39+C40</f>
        <v>482935517.74099994</v>
      </c>
      <c r="D41" s="100">
        <f t="shared" ref="D41" si="281">D38+D39+D40</f>
        <v>406555980.57199997</v>
      </c>
      <c r="E41" s="100">
        <f t="shared" ref="E41" si="282">E38+E39+E40</f>
        <v>889491498.31299996</v>
      </c>
      <c r="F41" s="100">
        <f t="shared" ref="F41" si="283">F38+F39+F40</f>
        <v>450591952.63999993</v>
      </c>
      <c r="G41" s="100">
        <f t="shared" ref="G41" si="284">G38+G39+G40</f>
        <v>403619351.00999999</v>
      </c>
      <c r="H41" s="100">
        <f t="shared" ref="H41" si="285">H38+H39+H40</f>
        <v>854211303.64999986</v>
      </c>
      <c r="I41" s="100">
        <f t="shared" ref="I41" si="286">I38+I39+I40</f>
        <v>9693565.1009999998</v>
      </c>
      <c r="J41" s="100">
        <f t="shared" ref="J41" si="287">J38+J39+J40</f>
        <v>2936629.5619999999</v>
      </c>
      <c r="K41" s="100">
        <f t="shared" ref="K41" si="288">K38+K39+K40</f>
        <v>12630194.662999999</v>
      </c>
      <c r="L41" s="100">
        <f t="shared" ref="L41" si="289">L38+L39+L40</f>
        <v>0</v>
      </c>
      <c r="M41" s="100">
        <f t="shared" ref="M41" si="290">M38+M39+M40</f>
        <v>0</v>
      </c>
      <c r="N41" s="100">
        <f t="shared" ref="N41" si="291">N38+N39+N40</f>
        <v>0</v>
      </c>
      <c r="O41" s="100">
        <f t="shared" ref="O41" si="292">O38+O39+O40</f>
        <v>0</v>
      </c>
      <c r="P41" s="100">
        <f t="shared" ref="P41" si="293">P38+P39+P40</f>
        <v>0</v>
      </c>
      <c r="Q41" s="100">
        <f t="shared" ref="Q41" si="294">Q38+Q39+Q40</f>
        <v>0</v>
      </c>
      <c r="R41" s="100">
        <f t="shared" ref="R41" si="295">R38+R39+R40</f>
        <v>0</v>
      </c>
      <c r="S41" s="100">
        <f t="shared" ref="S41" si="296">S38+S39+S40</f>
        <v>0</v>
      </c>
      <c r="T41" s="100">
        <f t="shared" ref="T41" si="297">T38+T39+T40</f>
        <v>0</v>
      </c>
      <c r="U41" s="100">
        <f t="shared" ref="U41" si="298">U38+U39+U40</f>
        <v>22650000</v>
      </c>
      <c r="V41" s="100">
        <f t="shared" ref="V41" si="299">V38+V39+V40</f>
        <v>0</v>
      </c>
      <c r="W41" s="100">
        <f t="shared" ref="W41" si="300">W38+W39+W40</f>
        <v>22650000</v>
      </c>
      <c r="X41" s="100">
        <f t="shared" ref="X41" si="301">X38+X39+X40</f>
        <v>0</v>
      </c>
      <c r="Y41" s="100">
        <f t="shared" ref="Y41" si="302">Y38+Y39+Y40</f>
        <v>0</v>
      </c>
      <c r="Z41" s="100">
        <f t="shared" ref="Z41" si="303">Z38+Z39+Z40</f>
        <v>0</v>
      </c>
      <c r="AA41" s="100">
        <f t="shared" ref="AA41" si="304">AA38+AA39+AA40</f>
        <v>0</v>
      </c>
      <c r="AB41" s="100">
        <f t="shared" ref="AB41" si="305">AB38+AB39+AB40</f>
        <v>0</v>
      </c>
      <c r="AC41" s="100">
        <f t="shared" ref="AC41" si="306">AC38+AC39+AC40</f>
        <v>0</v>
      </c>
      <c r="AD41" s="68"/>
      <c r="AE41" s="68"/>
      <c r="AF41" s="68"/>
      <c r="AG41" s="68"/>
      <c r="AH41" s="68"/>
    </row>
    <row r="42" spans="1:34" s="68" customFormat="1" ht="21" customHeight="1">
      <c r="A42" s="128" t="s">
        <v>394</v>
      </c>
      <c r="B42" s="62" t="s">
        <v>382</v>
      </c>
      <c r="C42" s="87">
        <f>F42+I42+L42+O42+R42+U42+X42+AA42</f>
        <v>20003363.399999999</v>
      </c>
      <c r="D42" s="87">
        <f>G42+J42+M42+P42+S42+V42+Y42+AB42</f>
        <v>100812181.86500001</v>
      </c>
      <c r="E42" s="87">
        <f>C42+D42</f>
        <v>120815545.26500002</v>
      </c>
      <c r="F42" s="87">
        <f>'106年1月'!F42+'106年2月'!F42+'106年3月'!F42+'106年4月'!F42+'106年5月'!F42+'106年6月'!F42+'106年7月'!F42+'106年8月'!F42+'106年9月'!F42+'106年10月'!F42+'106年11月'!F42+'106年12月'!F42</f>
        <v>372612</v>
      </c>
      <c r="G42" s="87">
        <f>'106年1月'!G42+'106年2月'!G42+'106年3月'!G42+'106年4月'!G42+'106年5月'!G42+'106年6月'!G42+'106年7月'!G42+'106年8月'!G42+'106年9月'!G42+'106年10月'!G42+'106年11月'!G42+'106年12月'!G42</f>
        <v>38448760.745000005</v>
      </c>
      <c r="H42" s="87">
        <f>F42+G42</f>
        <v>38821372.745000005</v>
      </c>
      <c r="I42" s="87">
        <f>'106年1月'!I42+'106年2月'!I42+'106年3月'!I42+'106年4月'!I42+'106年5月'!I42+'106年6月'!I42+'106年7月'!I42+'106年8月'!I42+'106年9月'!I42+'106年10月'!I42+'106年11月'!I42+'106年12月'!I42</f>
        <v>0</v>
      </c>
      <c r="J42" s="87">
        <f>'106年1月'!J42+'106年2月'!J42+'106年3月'!J42+'106年4月'!J42+'106年5月'!J42+'106年6月'!J42+'106年7月'!J42+'106年8月'!J42+'106年9月'!J42+'106年10月'!J42+'106年11月'!J42+'106年12月'!J42</f>
        <v>0</v>
      </c>
      <c r="K42" s="87">
        <f>I42+J42</f>
        <v>0</v>
      </c>
      <c r="L42" s="87">
        <f>'106年1月'!L42+'106年2月'!L42+'106年3月'!L42+'106年4月'!L42+'106年5月'!L42+'106年6月'!L42+'106年7月'!L42+'106年8月'!L42+'106年9月'!L42+'106年10月'!L42+'106年11月'!L42+'106年12月'!L42</f>
        <v>0</v>
      </c>
      <c r="M42" s="87">
        <f>'106年1月'!M42+'106年2月'!M42+'106年3月'!M42+'106年4月'!M42+'106年5月'!M42+'106年6月'!M42+'106年7月'!M42+'106年8月'!M42+'106年9月'!M42+'106年10月'!M42+'106年11月'!M42+'106年12月'!M42</f>
        <v>0</v>
      </c>
      <c r="N42" s="87">
        <f>L42+M42</f>
        <v>0</v>
      </c>
      <c r="O42" s="87">
        <f>'106年1月'!O42+'106年2月'!O42+'106年3月'!O42+'106年4月'!O42+'106年5月'!O42+'106年6月'!O42+'106年7月'!O42+'106年8月'!O42+'106年9月'!O42+'106年10月'!O42+'106年11月'!O42+'106年12月'!O42</f>
        <v>0</v>
      </c>
      <c r="P42" s="87">
        <f>'106年1月'!P42+'106年2月'!P42+'106年3月'!P42+'106年4月'!P42+'106年5月'!P42+'106年6月'!P42+'106年7月'!P42+'106年8月'!P42+'106年9月'!P42+'106年10月'!P42+'106年11月'!P42+'106年12月'!P42</f>
        <v>0</v>
      </c>
      <c r="Q42" s="87">
        <f>O42+P42</f>
        <v>0</v>
      </c>
      <c r="R42" s="87">
        <f>'106年1月'!R42+'106年2月'!R42+'106年3月'!R42+'106年4月'!R42+'106年5月'!R42+'106年6月'!R42+'106年7月'!R42+'106年8月'!R42+'106年9月'!R42+'106年10月'!R42+'106年11月'!R42+'106年12月'!R42</f>
        <v>0</v>
      </c>
      <c r="S42" s="87">
        <f>'106年1月'!S42+'106年2月'!S42+'106年3月'!S42+'106年4月'!S42+'106年5月'!S42+'106年6月'!S42+'106年7月'!S42+'106年8月'!S42+'106年9月'!S42+'106年10月'!S42+'106年11月'!S42+'106年12月'!S42</f>
        <v>0</v>
      </c>
      <c r="T42" s="87">
        <f>R42+S42</f>
        <v>0</v>
      </c>
      <c r="U42" s="87">
        <f>'106年1月'!U42+'106年2月'!U42+'106年3月'!U42+'106年4月'!U42+'106年5月'!U42+'106年6月'!U42+'106年7月'!U42+'106年8月'!U42+'106年9月'!U42+'106年10月'!U42+'106年11月'!U42+'106年12月'!U42</f>
        <v>19630751.399999999</v>
      </c>
      <c r="V42" s="87">
        <f>'106年1月'!V42+'106年2月'!V42+'106年3月'!V42+'106年4月'!V42+'106年5月'!V42+'106年6月'!V42+'106年7月'!V42+'106年8月'!V42+'106年9月'!V42+'106年10月'!V42+'106年11月'!V42+'106年12月'!V42</f>
        <v>62363421.119999997</v>
      </c>
      <c r="W42" s="87">
        <f>U42+V42</f>
        <v>81994172.519999996</v>
      </c>
      <c r="X42" s="87">
        <f>'106年1月'!X42+'106年2月'!X42+'106年3月'!X42+'106年4月'!X42+'106年5月'!X42+'106年6月'!X42+'106年7月'!X42+'106年8月'!X42+'106年9月'!X42+'106年10月'!X42+'106年11月'!X42+'106年12月'!X42</f>
        <v>0</v>
      </c>
      <c r="Y42" s="87">
        <f>'106年1月'!Y42+'106年2月'!Y42+'106年3月'!Y42+'106年4月'!Y42+'106年5月'!Y42+'106年6月'!Y42+'106年7月'!Y42+'106年8月'!Y42+'106年9月'!Y42+'106年10月'!Y42+'106年11月'!Y42+'106年12月'!Y42</f>
        <v>0</v>
      </c>
      <c r="Z42" s="87">
        <f>X42+Y42</f>
        <v>0</v>
      </c>
      <c r="AA42" s="87">
        <f>'106年1月'!AA42+'106年2月'!AA42+'106年3月'!AA42+'106年4月'!AA42+'106年5月'!AA42+'106年6月'!AA42+'106年7月'!AA42+'106年8月'!AA42+'106年9月'!AA42+'106年10月'!AA42+'106年11月'!AA42+'106年12月'!AA42</f>
        <v>0</v>
      </c>
      <c r="AB42" s="87">
        <f>'106年1月'!AB42+'106年2月'!AB42+'106年3月'!AB42+'106年4月'!AB42+'106年5月'!AB42+'106年6月'!AB42+'106年7月'!AB42+'106年8月'!AB42+'106年9月'!AB42+'106年10月'!AB42+'106年11月'!AB42+'106年12月'!AB42</f>
        <v>0</v>
      </c>
      <c r="AC42" s="87">
        <f>AA42+AB42</f>
        <v>0</v>
      </c>
    </row>
    <row r="43" spans="1:34" s="68" customFormat="1" ht="21" customHeight="1">
      <c r="A43" s="129"/>
      <c r="B43" s="61" t="s">
        <v>383</v>
      </c>
      <c r="C43" s="87">
        <f t="shared" ref="C43:C44" si="307">F43+I43+L43+O43+R43+U43+X43+AA43</f>
        <v>59674156</v>
      </c>
      <c r="D43" s="87">
        <f t="shared" ref="D43:D44" si="308">G43+J43+M43+P43+S43+V43+Y43+AB43</f>
        <v>11036619.892000001</v>
      </c>
      <c r="E43" s="87">
        <f t="shared" ref="E43:E44" si="309">C43+D43</f>
        <v>70710775.892000005</v>
      </c>
      <c r="F43" s="87">
        <f>'106年1月'!F43+'106年2月'!F43+'106年3月'!F43+'106年4月'!F43+'106年5月'!F43+'106年6月'!F43+'106年7月'!F43+'106年8月'!F43+'106年9月'!F43+'106年10月'!F43+'106年11月'!F43+'106年12月'!F43</f>
        <v>11873791</v>
      </c>
      <c r="G43" s="87">
        <f>'106年1月'!G43+'106年2月'!G43+'106年3月'!G43+'106年4月'!G43+'106年5月'!G43+'106年6月'!G43+'106年7月'!G43+'106年8月'!G43+'106年9月'!G43+'106年10月'!G43+'106年11月'!G43+'106年12月'!G43</f>
        <v>0</v>
      </c>
      <c r="H43" s="87">
        <f t="shared" ref="H43:H44" si="310">F43+G43</f>
        <v>11873791</v>
      </c>
      <c r="I43" s="87">
        <f>'106年1月'!I43+'106年2月'!I43+'106年3月'!I43+'106年4月'!I43+'106年5月'!I43+'106年6月'!I43+'106年7月'!I43+'106年8月'!I43+'106年9月'!I43+'106年10月'!I43+'106年11月'!I43+'106年12月'!I43</f>
        <v>0</v>
      </c>
      <c r="J43" s="87">
        <f>'106年1月'!J43+'106年2月'!J43+'106年3月'!J43+'106年4月'!J43+'106年5月'!J43+'106年6月'!J43+'106年7月'!J43+'106年8月'!J43+'106年9月'!J43+'106年10月'!J43+'106年11月'!J43+'106年12月'!J43</f>
        <v>0</v>
      </c>
      <c r="K43" s="87">
        <f t="shared" ref="K43:K44" si="311">I43+J43</f>
        <v>0</v>
      </c>
      <c r="L43" s="87">
        <f>'106年1月'!L43+'106年2月'!L43+'106年3月'!L43+'106年4月'!L43+'106年5月'!L43+'106年6月'!L43+'106年7月'!L43+'106年8月'!L43+'106年9月'!L43+'106年10月'!L43+'106年11月'!L43+'106年12月'!L43</f>
        <v>0</v>
      </c>
      <c r="M43" s="87">
        <f>'106年1月'!M43+'106年2月'!M43+'106年3月'!M43+'106年4月'!M43+'106年5月'!M43+'106年6月'!M43+'106年7月'!M43+'106年8月'!M43+'106年9月'!M43+'106年10月'!M43+'106年11月'!M43+'106年12月'!M43</f>
        <v>0</v>
      </c>
      <c r="N43" s="87">
        <f t="shared" ref="N43:N44" si="312">L43+M43</f>
        <v>0</v>
      </c>
      <c r="O43" s="87">
        <f>'106年1月'!O43+'106年2月'!O43+'106年3月'!O43+'106年4月'!O43+'106年5月'!O43+'106年6月'!O43+'106年7月'!O43+'106年8月'!O43+'106年9月'!O43+'106年10月'!O43+'106年11月'!O43+'106年12月'!O43</f>
        <v>0</v>
      </c>
      <c r="P43" s="87">
        <f>'106年1月'!P43+'106年2月'!P43+'106年3月'!P43+'106年4月'!P43+'106年5月'!P43+'106年6月'!P43+'106年7月'!P43+'106年8月'!P43+'106年9月'!P43+'106年10月'!P43+'106年11月'!P43+'106年12月'!P43</f>
        <v>0</v>
      </c>
      <c r="Q43" s="87">
        <f t="shared" ref="Q43:Q44" si="313">O43+P43</f>
        <v>0</v>
      </c>
      <c r="R43" s="87">
        <f>'106年1月'!R43+'106年2月'!R43+'106年3月'!R43+'106年4月'!R43+'106年5月'!R43+'106年6月'!R43+'106年7月'!R43+'106年8月'!R43+'106年9月'!R43+'106年10月'!R43+'106年11月'!R43+'106年12月'!R43</f>
        <v>0</v>
      </c>
      <c r="S43" s="87">
        <f>'106年1月'!S43+'106年2月'!S43+'106年3月'!S43+'106年4月'!S43+'106年5月'!S43+'106年6月'!S43+'106年7月'!S43+'106年8月'!S43+'106年9月'!S43+'106年10月'!S43+'106年11月'!S43+'106年12月'!S43</f>
        <v>0</v>
      </c>
      <c r="T43" s="87">
        <f t="shared" ref="T43:T44" si="314">R43+S43</f>
        <v>0</v>
      </c>
      <c r="U43" s="87">
        <f>'106年1月'!U43+'106年2月'!U43+'106年3月'!U43+'106年4月'!U43+'106年5月'!U43+'106年6月'!U43+'106年7月'!U43+'106年8月'!U43+'106年9月'!U43+'106年10月'!U43+'106年11月'!U43+'106年12月'!U43</f>
        <v>47800365</v>
      </c>
      <c r="V43" s="87">
        <f>'106年1月'!V43+'106年2月'!V43+'106年3月'!V43+'106年4月'!V43+'106年5月'!V43+'106年6月'!V43+'106年7月'!V43+'106年8月'!V43+'106年9月'!V43+'106年10月'!V43+'106年11月'!V43+'106年12月'!V43</f>
        <v>11036619.892000001</v>
      </c>
      <c r="W43" s="87">
        <f t="shared" ref="W43:W44" si="315">U43+V43</f>
        <v>58836984.892000005</v>
      </c>
      <c r="X43" s="87">
        <f>'106年1月'!X43+'106年2月'!X43+'106年3月'!X43+'106年4月'!X43+'106年5月'!X43+'106年6月'!X43+'106年7月'!X43+'106年8月'!X43+'106年9月'!X43+'106年10月'!X43+'106年11月'!X43+'106年12月'!X43</f>
        <v>0</v>
      </c>
      <c r="Y43" s="87">
        <f>'106年1月'!Y43+'106年2月'!Y43+'106年3月'!Y43+'106年4月'!Y43+'106年5月'!Y43+'106年6月'!Y43+'106年7月'!Y43+'106年8月'!Y43+'106年9月'!Y43+'106年10月'!Y43+'106年11月'!Y43+'106年12月'!Y43</f>
        <v>0</v>
      </c>
      <c r="Z43" s="87">
        <f t="shared" ref="Z43:Z44" si="316">X43+Y43</f>
        <v>0</v>
      </c>
      <c r="AA43" s="87">
        <f>'106年1月'!AA43+'106年2月'!AA43+'106年3月'!AA43+'106年4月'!AA43+'106年5月'!AA43+'106年6月'!AA43+'106年7月'!AA43+'106年8月'!AA43+'106年9月'!AA43+'106年10月'!AA43+'106年11月'!AA43+'106年12月'!AA43</f>
        <v>0</v>
      </c>
      <c r="AB43" s="87">
        <f>'106年1月'!AB43+'106年2月'!AB43+'106年3月'!AB43+'106年4月'!AB43+'106年5月'!AB43+'106年6月'!AB43+'106年7月'!AB43+'106年8月'!AB43+'106年9月'!AB43+'106年10月'!AB43+'106年11月'!AB43+'106年12月'!AB43</f>
        <v>0</v>
      </c>
      <c r="AC43" s="87">
        <f t="shared" ref="AC43:AC44" si="317">AA43+AB43</f>
        <v>0</v>
      </c>
    </row>
    <row r="44" spans="1:34" s="68" customFormat="1" ht="21" customHeight="1">
      <c r="A44" s="129"/>
      <c r="B44" s="61" t="s">
        <v>384</v>
      </c>
      <c r="C44" s="87">
        <f t="shared" si="307"/>
        <v>1746945630.2699997</v>
      </c>
      <c r="D44" s="87">
        <f t="shared" si="308"/>
        <v>1297874822.4920001</v>
      </c>
      <c r="E44" s="87">
        <f t="shared" si="309"/>
        <v>3044820452.7620001</v>
      </c>
      <c r="F44" s="87">
        <f>'106年1月'!F44+'106年2月'!F44+'106年3月'!F44+'106年4月'!F44+'106年5月'!F44+'106年6月'!F44+'106年7月'!F44+'106年8月'!F44+'106年9月'!F44+'106年10月'!F44+'106年11月'!F44+'106年12月'!F44</f>
        <v>1739439966.0719998</v>
      </c>
      <c r="G44" s="87">
        <f>'106年1月'!G44+'106年2月'!G44+'106年3月'!G44+'106年4月'!G44+'106年5月'!G44+'106年6月'!G44+'106年7月'!G44+'106年8月'!G44+'106年9月'!G44+'106年10月'!G44+'106年11月'!G44+'106年12月'!G44</f>
        <v>1264594967.6900001</v>
      </c>
      <c r="H44" s="87">
        <f t="shared" si="310"/>
        <v>3004034933.7620001</v>
      </c>
      <c r="I44" s="87">
        <f>'106年1月'!I44+'106年2月'!I44+'106年3月'!I44+'106年4月'!I44+'106年5月'!I44+'106年6月'!I44+'106年7月'!I44+'106年8月'!I44+'106年9月'!I44+'106年10月'!I44+'106年11月'!I44+'106年12月'!I44</f>
        <v>3830074.1979999999</v>
      </c>
      <c r="J44" s="87">
        <f>'106年1月'!J44+'106年2月'!J44+'106年3月'!J44+'106年4月'!J44+'106年5月'!J44+'106年6月'!J44+'106年7月'!J44+'106年8月'!J44+'106年9月'!J44+'106年10月'!J44+'106年11月'!J44+'106年12月'!J44</f>
        <v>6012179.9840000002</v>
      </c>
      <c r="K44" s="87">
        <f t="shared" si="311"/>
        <v>9842254.182</v>
      </c>
      <c r="L44" s="87">
        <f>'106年1月'!L44+'106年2月'!L44+'106年3月'!L44+'106年4月'!L44+'106年5月'!L44+'106年6月'!L44+'106年7月'!L44+'106年8月'!L44+'106年9月'!L44+'106年10月'!L44+'106年11月'!L44+'106年12月'!L44</f>
        <v>0</v>
      </c>
      <c r="M44" s="87">
        <f>'106年1月'!M44+'106年2月'!M44+'106年3月'!M44+'106年4月'!M44+'106年5月'!M44+'106年6月'!M44+'106年7月'!M44+'106年8月'!M44+'106年9月'!M44+'106年10月'!M44+'106年11月'!M44+'106年12月'!M44</f>
        <v>0</v>
      </c>
      <c r="N44" s="87">
        <f t="shared" si="312"/>
        <v>0</v>
      </c>
      <c r="O44" s="87">
        <f>'106年1月'!O44+'106年2月'!O44+'106年3月'!O44+'106年4月'!O44+'106年5月'!O44+'106年6月'!O44+'106年7月'!O44+'106年8月'!O44+'106年9月'!O44+'106年10月'!O44+'106年11月'!O44+'106年12月'!O44</f>
        <v>2033183</v>
      </c>
      <c r="P44" s="87">
        <f>'106年1月'!P44+'106年2月'!P44+'106年3月'!P44+'106年4月'!P44+'106年5月'!P44+'106年6月'!P44+'106年7月'!P44+'106年8月'!P44+'106年9月'!P44+'106年10月'!P44+'106年11月'!P44+'106年12月'!P44</f>
        <v>9366033.568</v>
      </c>
      <c r="Q44" s="87">
        <f t="shared" si="313"/>
        <v>11399216.568</v>
      </c>
      <c r="R44" s="87">
        <f>'106年1月'!R44+'106年2月'!R44+'106年3月'!R44+'106年4月'!R44+'106年5月'!R44+'106年6月'!R44+'106年7月'!R44+'106年8月'!R44+'106年9月'!R44+'106年10月'!R44+'106年11月'!R44+'106年12月'!R44</f>
        <v>515414</v>
      </c>
      <c r="S44" s="87">
        <f>'106年1月'!S44+'106年2月'!S44+'106年3月'!S44+'106年4月'!S44+'106年5月'!S44+'106年6月'!S44+'106年7月'!S44+'106年8月'!S44+'106年9月'!S44+'106年10月'!S44+'106年11月'!S44+'106年12月'!S44</f>
        <v>658409</v>
      </c>
      <c r="T44" s="87">
        <f t="shared" si="314"/>
        <v>1173823</v>
      </c>
      <c r="U44" s="87">
        <f>'106年1月'!U44+'106年2月'!U44+'106年3月'!U44+'106年4月'!U44+'106年5月'!U44+'106年6月'!U44+'106年7月'!U44+'106年8月'!U44+'106年9月'!U44+'106年10月'!U44+'106年11月'!U44+'106年12月'!U44</f>
        <v>1126993</v>
      </c>
      <c r="V44" s="87">
        <f>'106年1月'!V44+'106年2月'!V44+'106年3月'!V44+'106年4月'!V44+'106年5月'!V44+'106年6月'!V44+'106年7月'!V44+'106年8月'!V44+'106年9月'!V44+'106年10月'!V44+'106年11月'!V44+'106年12月'!V44</f>
        <v>17243232.25</v>
      </c>
      <c r="W44" s="87">
        <f t="shared" si="315"/>
        <v>18370225.25</v>
      </c>
      <c r="X44" s="87">
        <f>'106年1月'!X44+'106年2月'!X44+'106年3月'!X44+'106年4月'!X44+'106年5月'!X44+'106年6月'!X44+'106年7月'!X44+'106年8月'!X44+'106年9月'!X44+'106年10月'!X44+'106年11月'!X44+'106年12月'!X44</f>
        <v>0</v>
      </c>
      <c r="Y44" s="87">
        <f>'106年1月'!Y44+'106年2月'!Y44+'106年3月'!Y44+'106年4月'!Y44+'106年5月'!Y44+'106年6月'!Y44+'106年7月'!Y44+'106年8月'!Y44+'106年9月'!Y44+'106年10月'!Y44+'106年11月'!Y44+'106年12月'!Y44</f>
        <v>0</v>
      </c>
      <c r="Z44" s="87">
        <f t="shared" si="316"/>
        <v>0</v>
      </c>
      <c r="AA44" s="87">
        <f>'106年1月'!AA44+'106年2月'!AA44+'106年3月'!AA44+'106年4月'!AA44+'106年5月'!AA44+'106年6月'!AA44+'106年7月'!AA44+'106年8月'!AA44+'106年9月'!AA44+'106年10月'!AA44+'106年11月'!AA44+'106年12月'!AA44</f>
        <v>0</v>
      </c>
      <c r="AB44" s="87">
        <f>'106年1月'!AB44+'106年2月'!AB44+'106年3月'!AB44+'106年4月'!AB44+'106年5月'!AB44+'106年6月'!AB44+'106年7月'!AB44+'106年8月'!AB44+'106年9月'!AB44+'106年10月'!AB44+'106年11月'!AB44+'106年12月'!AB44</f>
        <v>0</v>
      </c>
      <c r="AC44" s="87">
        <f t="shared" si="317"/>
        <v>0</v>
      </c>
    </row>
    <row r="45" spans="1:34" ht="21" customHeight="1">
      <c r="A45" s="71" t="s">
        <v>385</v>
      </c>
      <c r="B45" s="71"/>
      <c r="C45" s="100">
        <f>C42+C43+C44</f>
        <v>1826623149.6699998</v>
      </c>
      <c r="D45" s="100">
        <f t="shared" ref="D45" si="318">D42+D43+D44</f>
        <v>1409723624.2490001</v>
      </c>
      <c r="E45" s="100">
        <f t="shared" ref="E45" si="319">E42+E43+E44</f>
        <v>3236346773.9190001</v>
      </c>
      <c r="F45" s="100">
        <f t="shared" ref="F45" si="320">F42+F43+F44</f>
        <v>1751686369.0719998</v>
      </c>
      <c r="G45" s="100">
        <f t="shared" ref="G45" si="321">G42+G43+G44</f>
        <v>1303043728.4349999</v>
      </c>
      <c r="H45" s="100">
        <f t="shared" ref="H45" si="322">H42+H43+H44</f>
        <v>3054730097.507</v>
      </c>
      <c r="I45" s="100">
        <f t="shared" ref="I45" si="323">I42+I43+I44</f>
        <v>3830074.1979999999</v>
      </c>
      <c r="J45" s="100">
        <f t="shared" ref="J45" si="324">J42+J43+J44</f>
        <v>6012179.9840000002</v>
      </c>
      <c r="K45" s="100">
        <f t="shared" ref="K45" si="325">K42+K43+K44</f>
        <v>9842254.182</v>
      </c>
      <c r="L45" s="100">
        <f t="shared" ref="L45" si="326">L42+L43+L44</f>
        <v>0</v>
      </c>
      <c r="M45" s="100">
        <f t="shared" ref="M45" si="327">M42+M43+M44</f>
        <v>0</v>
      </c>
      <c r="N45" s="100">
        <f t="shared" ref="N45" si="328">N42+N43+N44</f>
        <v>0</v>
      </c>
      <c r="O45" s="100">
        <f t="shared" ref="O45" si="329">O42+O43+O44</f>
        <v>2033183</v>
      </c>
      <c r="P45" s="100">
        <f t="shared" ref="P45" si="330">P42+P43+P44</f>
        <v>9366033.568</v>
      </c>
      <c r="Q45" s="100">
        <f t="shared" ref="Q45" si="331">Q42+Q43+Q44</f>
        <v>11399216.568</v>
      </c>
      <c r="R45" s="100">
        <f t="shared" ref="R45" si="332">R42+R43+R44</f>
        <v>515414</v>
      </c>
      <c r="S45" s="100">
        <f t="shared" ref="S45" si="333">S42+S43+S44</f>
        <v>658409</v>
      </c>
      <c r="T45" s="100">
        <f t="shared" ref="T45" si="334">T42+T43+T44</f>
        <v>1173823</v>
      </c>
      <c r="U45" s="100">
        <f t="shared" ref="U45" si="335">U42+U43+U44</f>
        <v>68558109.400000006</v>
      </c>
      <c r="V45" s="100">
        <f t="shared" ref="V45" si="336">V42+V43+V44</f>
        <v>90643273.261999995</v>
      </c>
      <c r="W45" s="100">
        <f t="shared" ref="W45" si="337">W42+W43+W44</f>
        <v>159201382.662</v>
      </c>
      <c r="X45" s="100">
        <f t="shared" ref="X45" si="338">X42+X43+X44</f>
        <v>0</v>
      </c>
      <c r="Y45" s="100">
        <f t="shared" ref="Y45" si="339">Y42+Y43+Y44</f>
        <v>0</v>
      </c>
      <c r="Z45" s="100">
        <f t="shared" ref="Z45" si="340">Z42+Z43+Z44</f>
        <v>0</v>
      </c>
      <c r="AA45" s="100">
        <f t="shared" ref="AA45" si="341">AA42+AA43+AA44</f>
        <v>0</v>
      </c>
      <c r="AB45" s="100">
        <f t="shared" ref="AB45" si="342">AB42+AB43+AB44</f>
        <v>0</v>
      </c>
      <c r="AC45" s="100">
        <f t="shared" ref="AC45" si="343">AC42+AC43+AC44</f>
        <v>0</v>
      </c>
      <c r="AD45" s="68"/>
      <c r="AE45" s="68"/>
      <c r="AF45" s="68"/>
      <c r="AG45" s="68"/>
      <c r="AH45" s="68"/>
    </row>
    <row r="46" spans="1:34" s="68" customFormat="1" ht="21" customHeight="1">
      <c r="A46" s="128" t="s">
        <v>395</v>
      </c>
      <c r="B46" s="62" t="s">
        <v>382</v>
      </c>
      <c r="C46" s="87">
        <f>F46+I46+L46+O46+R46+U46+X46+AA46</f>
        <v>112212758.91999999</v>
      </c>
      <c r="D46" s="87">
        <f>G46+J46+M46+P46+S46+V46+Y46+AB46</f>
        <v>86529134.180000007</v>
      </c>
      <c r="E46" s="87">
        <f>C46+D46</f>
        <v>198741893.09999999</v>
      </c>
      <c r="F46" s="87">
        <f>'106年1月'!F46+'106年2月'!F46+'106年3月'!F46+'106年4月'!F46+'106年5月'!F46+'106年6月'!F46+'106年7月'!F46+'106年8月'!F46+'106年9月'!F46+'106年10月'!F46+'106年11月'!F46+'106年12月'!F46</f>
        <v>13238911.82</v>
      </c>
      <c r="G46" s="87">
        <f>'106年1月'!G46+'106年2月'!G46+'106年3月'!G46+'106年4月'!G46+'106年5月'!G46+'106年6月'!G46+'106年7月'!G46+'106年8月'!G46+'106年9月'!G46+'106年10月'!G46+'106年11月'!G46+'106年12月'!G46</f>
        <v>10021294.300000001</v>
      </c>
      <c r="H46" s="87">
        <f>F46+G46</f>
        <v>23260206.120000001</v>
      </c>
      <c r="I46" s="87">
        <f>'106年1月'!I46+'106年2月'!I46+'106年3月'!I46+'106年4月'!I46+'106年5月'!I46+'106年6月'!I46+'106年7月'!I46+'106年8月'!I46+'106年9月'!I46+'106年10月'!I46+'106年11月'!I46+'106年12月'!I46</f>
        <v>0</v>
      </c>
      <c r="J46" s="87">
        <f>'106年1月'!J46+'106年2月'!J46+'106年3月'!J46+'106年4月'!J46+'106年5月'!J46+'106年6月'!J46+'106年7月'!J46+'106年8月'!J46+'106年9月'!J46+'106年10月'!J46+'106年11月'!J46+'106年12月'!J46</f>
        <v>0</v>
      </c>
      <c r="K46" s="87">
        <f>I46+J46</f>
        <v>0</v>
      </c>
      <c r="L46" s="87">
        <f>'106年1月'!L46+'106年2月'!L46+'106年3月'!L46+'106年4月'!L46+'106年5月'!L46+'106年6月'!L46+'106年7月'!L46+'106年8月'!L46+'106年9月'!L46+'106年10月'!L46+'106年11月'!L46+'106年12月'!L46</f>
        <v>0</v>
      </c>
      <c r="M46" s="87">
        <f>'106年1月'!M46+'106年2月'!M46+'106年3月'!M46+'106年4月'!M46+'106年5月'!M46+'106年6月'!M46+'106年7月'!M46+'106年8月'!M46+'106年9月'!M46+'106年10月'!M46+'106年11月'!M46+'106年12月'!M46</f>
        <v>0</v>
      </c>
      <c r="N46" s="87">
        <f>L46+M46</f>
        <v>0</v>
      </c>
      <c r="O46" s="87">
        <f>'106年1月'!O46+'106年2月'!O46+'106年3月'!O46+'106年4月'!O46+'106年5月'!O46+'106年6月'!O46+'106年7月'!O46+'106年8月'!O46+'106年9月'!O46+'106年10月'!O46+'106年11月'!O46+'106年12月'!O46</f>
        <v>0</v>
      </c>
      <c r="P46" s="87">
        <f>'106年1月'!P46+'106年2月'!P46+'106年3月'!P46+'106年4月'!P46+'106年5月'!P46+'106年6月'!P46+'106年7月'!P46+'106年8月'!P46+'106年9月'!P46+'106年10月'!P46+'106年11月'!P46+'106年12月'!P46</f>
        <v>0</v>
      </c>
      <c r="Q46" s="87">
        <f>O46+P46</f>
        <v>0</v>
      </c>
      <c r="R46" s="87">
        <f>'106年1月'!R46+'106年2月'!R46+'106年3月'!R46+'106年4月'!R46+'106年5月'!R46+'106年6月'!R46+'106年7月'!R46+'106年8月'!R46+'106年9月'!R46+'106年10月'!R46+'106年11月'!R46+'106年12月'!R46</f>
        <v>0</v>
      </c>
      <c r="S46" s="87">
        <f>'106年1月'!S46+'106年2月'!S46+'106年3月'!S46+'106年4月'!S46+'106年5月'!S46+'106年6月'!S46+'106年7月'!S46+'106年8月'!S46+'106年9月'!S46+'106年10月'!S46+'106年11月'!S46+'106年12月'!S46</f>
        <v>0</v>
      </c>
      <c r="T46" s="87">
        <f>R46+S46</f>
        <v>0</v>
      </c>
      <c r="U46" s="87">
        <f>'106年1月'!U46+'106年2月'!U46+'106年3月'!U46+'106年4月'!U46+'106年5月'!U46+'106年6月'!U46+'106年7月'!U46+'106年8月'!U46+'106年9月'!U46+'106年10月'!U46+'106年11月'!U46+'106年12月'!U46</f>
        <v>98973847.099999994</v>
      </c>
      <c r="V46" s="87">
        <f>'106年1月'!V46+'106年2月'!V46+'106年3月'!V46+'106年4月'!V46+'106年5月'!V46+'106年6月'!V46+'106年7月'!V46+'106年8月'!V46+'106年9月'!V46+'106年10月'!V46+'106年11月'!V46+'106年12月'!V46</f>
        <v>59602403.880000003</v>
      </c>
      <c r="W46" s="87">
        <f>U46+V46</f>
        <v>158576250.97999999</v>
      </c>
      <c r="X46" s="87">
        <f>'106年1月'!X46+'106年2月'!X46+'106年3月'!X46+'106年4月'!X46+'106年5月'!X46+'106年6月'!X46+'106年7月'!X46+'106年8月'!X46+'106年9月'!X46+'106年10月'!X46+'106年11月'!X46+'106年12月'!X46</f>
        <v>0</v>
      </c>
      <c r="Y46" s="87">
        <f>'106年1月'!Y46+'106年2月'!Y46+'106年3月'!Y46+'106年4月'!Y46+'106年5月'!Y46+'106年6月'!Y46+'106年7月'!Y46+'106年8月'!Y46+'106年9月'!Y46+'106年10月'!Y46+'106年11月'!Y46+'106年12月'!Y46</f>
        <v>16905436</v>
      </c>
      <c r="Z46" s="87">
        <f>X46+Y46</f>
        <v>16905436</v>
      </c>
      <c r="AA46" s="87">
        <f>'106年1月'!AA46+'106年2月'!AA46+'106年3月'!AA46+'106年4月'!AA46+'106年5月'!AA46+'106年6月'!AA46+'106年7月'!AA46+'106年8月'!AA46+'106年9月'!AA46+'106年10月'!AA46+'106年11月'!AA46+'106年12月'!AA46</f>
        <v>0</v>
      </c>
      <c r="AB46" s="87">
        <f>'106年1月'!AB46+'106年2月'!AB46+'106年3月'!AB46+'106年4月'!AB46+'106年5月'!AB46+'106年6月'!AB46+'106年7月'!AB46+'106年8月'!AB46+'106年9月'!AB46+'106年10月'!AB46+'106年11月'!AB46+'106年12月'!AB46</f>
        <v>0</v>
      </c>
      <c r="AC46" s="87">
        <f>AA46+AB46</f>
        <v>0</v>
      </c>
    </row>
    <row r="47" spans="1:34" s="68" customFormat="1" ht="21" customHeight="1">
      <c r="A47" s="129"/>
      <c r="B47" s="61" t="s">
        <v>383</v>
      </c>
      <c r="C47" s="87">
        <f t="shared" ref="C47:C48" si="344">F47+I47+L47+O47+R47+U47+X47+AA47</f>
        <v>991548778.79900002</v>
      </c>
      <c r="D47" s="87">
        <f t="shared" ref="D47:D48" si="345">G47+J47+M47+P47+S47+V47+Y47+AB47</f>
        <v>1035123071</v>
      </c>
      <c r="E47" s="87">
        <f t="shared" ref="E47:E48" si="346">C47+D47</f>
        <v>2026671849.799</v>
      </c>
      <c r="F47" s="87">
        <f>'106年1月'!F47+'106年2月'!F47+'106年3月'!F47+'106年4月'!F47+'106年5月'!F47+'106年6月'!F47+'106年7月'!F47+'106年8月'!F47+'106年9月'!F47+'106年10月'!F47+'106年11月'!F47+'106年12月'!F47</f>
        <v>40604478</v>
      </c>
      <c r="G47" s="87">
        <f>'106年1月'!G47+'106年2月'!G47+'106年3月'!G47+'106年4月'!G47+'106年5月'!G47+'106年6月'!G47+'106年7月'!G47+'106年8月'!G47+'106年9月'!G47+'106年10月'!G47+'106年11月'!G47+'106年12月'!G47</f>
        <v>0</v>
      </c>
      <c r="H47" s="87">
        <f t="shared" ref="H47:H48" si="347">F47+G47</f>
        <v>40604478</v>
      </c>
      <c r="I47" s="87">
        <f>'106年1月'!I47+'106年2月'!I47+'106年3月'!I47+'106年4月'!I47+'106年5月'!I47+'106年6月'!I47+'106年7月'!I47+'106年8月'!I47+'106年9月'!I47+'106年10月'!I47+'106年11月'!I47+'106年12月'!I47</f>
        <v>0</v>
      </c>
      <c r="J47" s="87">
        <f>'106年1月'!J47+'106年2月'!J47+'106年3月'!J47+'106年4月'!J47+'106年5月'!J47+'106年6月'!J47+'106年7月'!J47+'106年8月'!J47+'106年9月'!J47+'106年10月'!J47+'106年11月'!J47+'106年12月'!J47</f>
        <v>0</v>
      </c>
      <c r="K47" s="87">
        <f t="shared" ref="K47:K48" si="348">I47+J47</f>
        <v>0</v>
      </c>
      <c r="L47" s="87">
        <f>'106年1月'!L47+'106年2月'!L47+'106年3月'!L47+'106年4月'!L47+'106年5月'!L47+'106年6月'!L47+'106年7月'!L47+'106年8月'!L47+'106年9月'!L47+'106年10月'!L47+'106年11月'!L47+'106年12月'!L47</f>
        <v>0</v>
      </c>
      <c r="M47" s="87">
        <f>'106年1月'!M47+'106年2月'!M47+'106年3月'!M47+'106年4月'!M47+'106年5月'!M47+'106年6月'!M47+'106年7月'!M47+'106年8月'!M47+'106年9月'!M47+'106年10月'!M47+'106年11月'!M47+'106年12月'!M47</f>
        <v>0</v>
      </c>
      <c r="N47" s="87">
        <f t="shared" ref="N47:N48" si="349">L47+M47</f>
        <v>0</v>
      </c>
      <c r="O47" s="87">
        <f>'106年1月'!O47+'106年2月'!O47+'106年3月'!O47+'106年4月'!O47+'106年5月'!O47+'106年6月'!O47+'106年7月'!O47+'106年8月'!O47+'106年9月'!O47+'106年10月'!O47+'106年11月'!O47+'106年12月'!O47</f>
        <v>0</v>
      </c>
      <c r="P47" s="87">
        <f>'106年1月'!P47+'106年2月'!P47+'106年3月'!P47+'106年4月'!P47+'106年5月'!P47+'106年6月'!P47+'106年7月'!P47+'106年8月'!P47+'106年9月'!P47+'106年10月'!P47+'106年11月'!P47+'106年12月'!P47</f>
        <v>0</v>
      </c>
      <c r="Q47" s="87">
        <f t="shared" ref="Q47:Q48" si="350">O47+P47</f>
        <v>0</v>
      </c>
      <c r="R47" s="87">
        <f>'106年1月'!R47+'106年2月'!R47+'106年3月'!R47+'106年4月'!R47+'106年5月'!R47+'106年6月'!R47+'106年7月'!R47+'106年8月'!R47+'106年9月'!R47+'106年10月'!R47+'106年11月'!R47+'106年12月'!R47</f>
        <v>0</v>
      </c>
      <c r="S47" s="87">
        <f>'106年1月'!S47+'106年2月'!S47+'106年3月'!S47+'106年4月'!S47+'106年5月'!S47+'106年6月'!S47+'106年7月'!S47+'106年8月'!S47+'106年9月'!S47+'106年10月'!S47+'106年11月'!S47+'106年12月'!S47</f>
        <v>0</v>
      </c>
      <c r="T47" s="87">
        <f t="shared" ref="T47:T48" si="351">R47+S47</f>
        <v>0</v>
      </c>
      <c r="U47" s="87">
        <f>'106年1月'!U47+'106年2月'!U47+'106年3月'!U47+'106年4月'!U47+'106年5月'!U47+'106年6月'!U47+'106年7月'!U47+'106年8月'!U47+'106年9月'!U47+'106年10月'!U47+'106年11月'!U47+'106年12月'!U47</f>
        <v>53812662.798999995</v>
      </c>
      <c r="V47" s="87">
        <f>'106年1月'!V47+'106年2月'!V47+'106年3月'!V47+'106年4月'!V47+'106年5月'!V47+'106年6月'!V47+'106年7月'!V47+'106年8月'!V47+'106年9月'!V47+'106年10月'!V47+'106年11月'!V47+'106年12月'!V47</f>
        <v>0</v>
      </c>
      <c r="W47" s="87">
        <f t="shared" ref="W47:W48" si="352">U47+V47</f>
        <v>53812662.798999995</v>
      </c>
      <c r="X47" s="87">
        <f>'106年1月'!X47+'106年2月'!X47+'106年3月'!X47+'106年4月'!X47+'106年5月'!X47+'106年6月'!X47+'106年7月'!X47+'106年8月'!X47+'106年9月'!X47+'106年10月'!X47+'106年11月'!X47+'106年12月'!X47</f>
        <v>897131638</v>
      </c>
      <c r="Y47" s="87">
        <f>'106年1月'!Y47+'106年2月'!Y47+'106年3月'!Y47+'106年4月'!Y47+'106年5月'!Y47+'106年6月'!Y47+'106年7月'!Y47+'106年8月'!Y47+'106年9月'!Y47+'106年10月'!Y47+'106年11月'!Y47+'106年12月'!Y47</f>
        <v>1035123071</v>
      </c>
      <c r="Z47" s="87">
        <f t="shared" ref="Z47:Z48" si="353">X47+Y47</f>
        <v>1932254709</v>
      </c>
      <c r="AA47" s="87">
        <f>'106年1月'!AA47+'106年2月'!AA47+'106年3月'!AA47+'106年4月'!AA47+'106年5月'!AA47+'106年6月'!AA47+'106年7月'!AA47+'106年8月'!AA47+'106年9月'!AA47+'106年10月'!AA47+'106年11月'!AA47+'106年12月'!AA47</f>
        <v>0</v>
      </c>
      <c r="AB47" s="87">
        <f>'106年1月'!AB47+'106年2月'!AB47+'106年3月'!AB47+'106年4月'!AB47+'106年5月'!AB47+'106年6月'!AB47+'106年7月'!AB47+'106年8月'!AB47+'106年9月'!AB47+'106年10月'!AB47+'106年11月'!AB47+'106年12月'!AB47</f>
        <v>0</v>
      </c>
      <c r="AC47" s="87">
        <f t="shared" ref="AC47:AC48" si="354">AA47+AB47</f>
        <v>0</v>
      </c>
    </row>
    <row r="48" spans="1:34" s="68" customFormat="1" ht="21" customHeight="1">
      <c r="A48" s="129"/>
      <c r="B48" s="61" t="s">
        <v>384</v>
      </c>
      <c r="C48" s="87">
        <f t="shared" si="344"/>
        <v>1295025696.8799999</v>
      </c>
      <c r="D48" s="87">
        <f t="shared" si="345"/>
        <v>686455217.33660007</v>
      </c>
      <c r="E48" s="87">
        <f t="shared" si="346"/>
        <v>1981480914.2165999</v>
      </c>
      <c r="F48" s="87">
        <f>'106年1月'!F48+'106年2月'!F48+'106年3月'!F48+'106年4月'!F48+'106年5月'!F48+'106年6月'!F48+'106年7月'!F48+'106年8月'!F48+'106年9月'!F48+'106年10月'!F48+'106年11月'!F48+'106年12月'!F48</f>
        <v>1276116930.6099999</v>
      </c>
      <c r="G48" s="87">
        <f>'106年1月'!G48+'106年2月'!G48+'106年3月'!G48+'106年4月'!G48+'106年5月'!G48+'106年6月'!G48+'106年7月'!G48+'106年8月'!G48+'106年9月'!G48+'106年10月'!G48+'106年11月'!G48+'106年12月'!G48</f>
        <v>682078844.20000005</v>
      </c>
      <c r="H48" s="87">
        <f t="shared" si="347"/>
        <v>1958195774.8099999</v>
      </c>
      <c r="I48" s="87">
        <f>'106年1月'!I48+'106年2月'!I48+'106年3月'!I48+'106年4月'!I48+'106年5月'!I48+'106年6月'!I48+'106年7月'!I48+'106年8月'!I48+'106年9月'!I48+'106年10月'!I48+'106年11月'!I48+'106年12月'!I48</f>
        <v>17583384.27</v>
      </c>
      <c r="J48" s="87">
        <f>'106年1月'!J48+'106年2月'!J48+'106年3月'!J48+'106年4月'!J48+'106年5月'!J48+'106年6月'!J48+'106年7月'!J48+'106年8月'!J48+'106年9月'!J48+'106年10月'!J48+'106年11月'!J48+'106年12月'!J48</f>
        <v>3893052.591</v>
      </c>
      <c r="K48" s="87">
        <f t="shared" si="348"/>
        <v>21476436.861000001</v>
      </c>
      <c r="L48" s="87">
        <f>'106年1月'!L48+'106年2月'!L48+'106年3月'!L48+'106年4月'!L48+'106年5月'!L48+'106年6月'!L48+'106年7月'!L48+'106年8月'!L48+'106年9月'!L48+'106年10月'!L48+'106年11月'!L48+'106年12月'!L48</f>
        <v>0</v>
      </c>
      <c r="M48" s="87">
        <f>'106年1月'!M48+'106年2月'!M48+'106年3月'!M48+'106年4月'!M48+'106年5月'!M48+'106年6月'!M48+'106年7月'!M48+'106年8月'!M48+'106年9月'!M48+'106年10月'!M48+'106年11月'!M48+'106年12月'!M48</f>
        <v>0</v>
      </c>
      <c r="N48" s="87">
        <f t="shared" si="349"/>
        <v>0</v>
      </c>
      <c r="O48" s="87">
        <f>'106年1月'!O48+'106年2月'!O48+'106年3月'!O48+'106年4月'!O48+'106年5月'!O48+'106年6月'!O48+'106年7月'!O48+'106年8月'!O48+'106年9月'!O48+'106年10月'!O48+'106年11月'!O48+'106年12月'!O48</f>
        <v>1325382</v>
      </c>
      <c r="P48" s="87">
        <f>'106年1月'!P48+'106年2月'!P48+'106年3月'!P48+'106年4月'!P48+'106年5月'!P48+'106年6月'!P48+'106年7月'!P48+'106年8月'!P48+'106年9月'!P48+'106年10月'!P48+'106年11月'!P48+'106年12月'!P48</f>
        <v>0</v>
      </c>
      <c r="Q48" s="87">
        <f t="shared" si="350"/>
        <v>1325382</v>
      </c>
      <c r="R48" s="87">
        <f>'106年1月'!R48+'106年2月'!R48+'106年3月'!R48+'106年4月'!R48+'106年5月'!R48+'106年6月'!R48+'106年7月'!R48+'106年8月'!R48+'106年9月'!R48+'106年10月'!R48+'106年11月'!R48+'106年12月'!R48</f>
        <v>0</v>
      </c>
      <c r="S48" s="87">
        <f>'106年1月'!S48+'106年2月'!S48+'106年3月'!S48+'106年4月'!S48+'106年5月'!S48+'106年6月'!S48+'106年7月'!S48+'106年8月'!S48+'106年9月'!S48+'106年10月'!S48+'106年11月'!S48+'106年12月'!S48</f>
        <v>0</v>
      </c>
      <c r="T48" s="87">
        <f t="shared" si="351"/>
        <v>0</v>
      </c>
      <c r="U48" s="87">
        <f>'106年1月'!U48+'106年2月'!U48+'106年3月'!U48+'106年4月'!U48+'106年5月'!U48+'106年6月'!U48+'106年7月'!U48+'106年8月'!U48+'106年9月'!U48+'106年10月'!U48+'106年11月'!U48+'106年12月'!U48</f>
        <v>0</v>
      </c>
      <c r="V48" s="87">
        <f>'106年1月'!V48+'106年2月'!V48+'106年3月'!V48+'106年4月'!V48+'106年5月'!V48+'106年6月'!V48+'106年7月'!V48+'106年8月'!V48+'106年9月'!V48+'106年10月'!V48+'106年11月'!V48+'106年12月'!V48</f>
        <v>483320.54560000001</v>
      </c>
      <c r="W48" s="87">
        <f t="shared" si="352"/>
        <v>483320.54560000001</v>
      </c>
      <c r="X48" s="87">
        <f>'106年1月'!X48+'106年2月'!X48+'106年3月'!X48+'106年4月'!X48+'106年5月'!X48+'106年6月'!X48+'106年7月'!X48+'106年8月'!X48+'106年9月'!X48+'106年10月'!X48+'106年11月'!X48+'106年12月'!X48</f>
        <v>0</v>
      </c>
      <c r="Y48" s="87">
        <f>'106年1月'!Y48+'106年2月'!Y48+'106年3月'!Y48+'106年4月'!Y48+'106年5月'!Y48+'106年6月'!Y48+'106年7月'!Y48+'106年8月'!Y48+'106年9月'!Y48+'106年10月'!Y48+'106年11月'!Y48+'106年12月'!Y48</f>
        <v>0</v>
      </c>
      <c r="Z48" s="87">
        <f t="shared" si="353"/>
        <v>0</v>
      </c>
      <c r="AA48" s="87">
        <f>'106年1月'!AA48+'106年2月'!AA48+'106年3月'!AA48+'106年4月'!AA48+'106年5月'!AA48+'106年6月'!AA48+'106年7月'!AA48+'106年8月'!AA48+'106年9月'!AA48+'106年10月'!AA48+'106年11月'!AA48+'106年12月'!AA48</f>
        <v>0</v>
      </c>
      <c r="AB48" s="87">
        <f>'106年1月'!AB48+'106年2月'!AB48+'106年3月'!AB48+'106年4月'!AB48+'106年5月'!AB48+'106年6月'!AB48+'106年7月'!AB48+'106年8月'!AB48+'106年9月'!AB48+'106年10月'!AB48+'106年11月'!AB48+'106年12月'!AB48</f>
        <v>0</v>
      </c>
      <c r="AC48" s="87">
        <f t="shared" si="354"/>
        <v>0</v>
      </c>
    </row>
    <row r="49" spans="1:34" ht="21" customHeight="1">
      <c r="A49" s="71" t="s">
        <v>385</v>
      </c>
      <c r="B49" s="71"/>
      <c r="C49" s="100">
        <f>C46+C47+C48</f>
        <v>2398787234.599</v>
      </c>
      <c r="D49" s="100">
        <f t="shared" ref="D49" si="355">D46+D47+D48</f>
        <v>1808107422.5166001</v>
      </c>
      <c r="E49" s="100">
        <f t="shared" ref="E49" si="356">E46+E47+E48</f>
        <v>4206894657.1156001</v>
      </c>
      <c r="F49" s="100">
        <f t="shared" ref="F49" si="357">F46+F47+F48</f>
        <v>1329960320.4299998</v>
      </c>
      <c r="G49" s="100">
        <f t="shared" ref="G49" si="358">G46+G47+G48</f>
        <v>692100138.5</v>
      </c>
      <c r="H49" s="100">
        <f t="shared" ref="H49" si="359">H46+H47+H48</f>
        <v>2022060458.9299998</v>
      </c>
      <c r="I49" s="100">
        <f t="shared" ref="I49" si="360">I46+I47+I48</f>
        <v>17583384.27</v>
      </c>
      <c r="J49" s="100">
        <f t="shared" ref="J49" si="361">J46+J47+J48</f>
        <v>3893052.591</v>
      </c>
      <c r="K49" s="100">
        <f t="shared" ref="K49" si="362">K46+K47+K48</f>
        <v>21476436.861000001</v>
      </c>
      <c r="L49" s="100">
        <f t="shared" ref="L49" si="363">L46+L47+L48</f>
        <v>0</v>
      </c>
      <c r="M49" s="100">
        <f t="shared" ref="M49" si="364">M46+M47+M48</f>
        <v>0</v>
      </c>
      <c r="N49" s="100">
        <f t="shared" ref="N49" si="365">N46+N47+N48</f>
        <v>0</v>
      </c>
      <c r="O49" s="100">
        <f t="shared" ref="O49" si="366">O46+O47+O48</f>
        <v>1325382</v>
      </c>
      <c r="P49" s="100">
        <f t="shared" ref="P49" si="367">P46+P47+P48</f>
        <v>0</v>
      </c>
      <c r="Q49" s="100">
        <f t="shared" ref="Q49" si="368">Q46+Q47+Q48</f>
        <v>1325382</v>
      </c>
      <c r="R49" s="100">
        <f t="shared" ref="R49" si="369">R46+R47+R48</f>
        <v>0</v>
      </c>
      <c r="S49" s="100">
        <f t="shared" ref="S49" si="370">S46+S47+S48</f>
        <v>0</v>
      </c>
      <c r="T49" s="100">
        <f t="shared" ref="T49" si="371">T46+T47+T48</f>
        <v>0</v>
      </c>
      <c r="U49" s="100">
        <f t="shared" ref="U49" si="372">U46+U47+U48</f>
        <v>152786509.89899999</v>
      </c>
      <c r="V49" s="100">
        <f t="shared" ref="V49" si="373">V46+V47+V48</f>
        <v>60085724.4256</v>
      </c>
      <c r="W49" s="100">
        <f t="shared" ref="W49" si="374">W46+W47+W48</f>
        <v>212872234.32459998</v>
      </c>
      <c r="X49" s="100">
        <f t="shared" ref="X49" si="375">X46+X47+X48</f>
        <v>897131638</v>
      </c>
      <c r="Y49" s="100">
        <f t="shared" ref="Y49" si="376">Y46+Y47+Y48</f>
        <v>1052028507</v>
      </c>
      <c r="Z49" s="100">
        <f t="shared" ref="Z49" si="377">Z46+Z47+Z48</f>
        <v>1949160145</v>
      </c>
      <c r="AA49" s="100">
        <f t="shared" ref="AA49" si="378">AA46+AA47+AA48</f>
        <v>0</v>
      </c>
      <c r="AB49" s="100">
        <f t="shared" ref="AB49" si="379">AB46+AB47+AB48</f>
        <v>0</v>
      </c>
      <c r="AC49" s="100">
        <f t="shared" ref="AC49" si="380">AC46+AC47+AC48</f>
        <v>0</v>
      </c>
      <c r="AD49" s="68"/>
      <c r="AE49" s="68"/>
      <c r="AF49" s="68"/>
      <c r="AG49" s="68"/>
      <c r="AH49" s="68"/>
    </row>
    <row r="50" spans="1:34" s="68" customFormat="1" ht="21" customHeight="1">
      <c r="A50" s="128" t="s">
        <v>396</v>
      </c>
      <c r="B50" s="62" t="s">
        <v>382</v>
      </c>
      <c r="C50" s="87">
        <f>F50+I50+L50+O50+R50+U50+X50+AA50</f>
        <v>0</v>
      </c>
      <c r="D50" s="87">
        <f>G50+J50+M50+P50+S50+V50+Y50+AB50</f>
        <v>0</v>
      </c>
      <c r="E50" s="87">
        <f>C50+D50</f>
        <v>0</v>
      </c>
      <c r="F50" s="87">
        <f>'106年1月'!F50+'106年2月'!F50+'106年3月'!F50+'106年4月'!F50+'106年5月'!F50+'106年6月'!F50+'106年7月'!F50+'106年8月'!F50+'106年9月'!F50+'106年10月'!F50+'106年11月'!F50+'106年12月'!F50</f>
        <v>0</v>
      </c>
      <c r="G50" s="87">
        <f>'106年1月'!G50+'106年2月'!G50+'106年3月'!G50+'106年4月'!G50+'106年5月'!G50+'106年6月'!G50+'106年7月'!G50+'106年8月'!G50+'106年9月'!G50+'106年10月'!G50+'106年11月'!G50+'106年12月'!G50</f>
        <v>0</v>
      </c>
      <c r="H50" s="87">
        <f>F50+G50</f>
        <v>0</v>
      </c>
      <c r="I50" s="87">
        <f>'106年1月'!I50+'106年2月'!I50+'106年3月'!I50+'106年4月'!I50+'106年5月'!I50+'106年6月'!I50+'106年7月'!I50+'106年8月'!I50+'106年9月'!I50+'106年10月'!I50+'106年11月'!I50+'106年12月'!I50</f>
        <v>0</v>
      </c>
      <c r="J50" s="87">
        <f>'106年1月'!J50+'106年2月'!J50+'106年3月'!J50+'106年4月'!J50+'106年5月'!J50+'106年6月'!J50+'106年7月'!J50+'106年8月'!J50+'106年9月'!J50+'106年10月'!J50+'106年11月'!J50+'106年12月'!J50</f>
        <v>0</v>
      </c>
      <c r="K50" s="87">
        <f>I50+J50</f>
        <v>0</v>
      </c>
      <c r="L50" s="87">
        <f>'106年1月'!L50+'106年2月'!L50+'106年3月'!L50+'106年4月'!L50+'106年5月'!L50+'106年6月'!L50+'106年7月'!L50+'106年8月'!L50+'106年9月'!L50+'106年10月'!L50+'106年11月'!L50+'106年12月'!L50</f>
        <v>0</v>
      </c>
      <c r="M50" s="87">
        <f>'106年1月'!M50+'106年2月'!M50+'106年3月'!M50+'106年4月'!M50+'106年5月'!M50+'106年6月'!M50+'106年7月'!M50+'106年8月'!M50+'106年9月'!M50+'106年10月'!M50+'106年11月'!M50+'106年12月'!M50</f>
        <v>0</v>
      </c>
      <c r="N50" s="87">
        <f>L50+M50</f>
        <v>0</v>
      </c>
      <c r="O50" s="87">
        <f>'106年1月'!O50+'106年2月'!O50+'106年3月'!O50+'106年4月'!O50+'106年5月'!O50+'106年6月'!O50+'106年7月'!O50+'106年8月'!O50+'106年9月'!O50+'106年10月'!O50+'106年11月'!O50+'106年12月'!O50</f>
        <v>0</v>
      </c>
      <c r="P50" s="87">
        <f>'106年1月'!P50+'106年2月'!P50+'106年3月'!P50+'106年4月'!P50+'106年5月'!P50+'106年6月'!P50+'106年7月'!P50+'106年8月'!P50+'106年9月'!P50+'106年10月'!P50+'106年11月'!P50+'106年12月'!P50</f>
        <v>0</v>
      </c>
      <c r="Q50" s="87">
        <f>O50+P50</f>
        <v>0</v>
      </c>
      <c r="R50" s="87">
        <f>'106年1月'!R50+'106年2月'!R50+'106年3月'!R50+'106年4月'!R50+'106年5月'!R50+'106年6月'!R50+'106年7月'!R50+'106年8月'!R50+'106年9月'!R50+'106年10月'!R50+'106年11月'!R50+'106年12月'!R50</f>
        <v>0</v>
      </c>
      <c r="S50" s="87">
        <f>'106年1月'!S50+'106年2月'!S50+'106年3月'!S50+'106年4月'!S50+'106年5月'!S50+'106年6月'!S50+'106年7月'!S50+'106年8月'!S50+'106年9月'!S50+'106年10月'!S50+'106年11月'!S50+'106年12月'!S50</f>
        <v>0</v>
      </c>
      <c r="T50" s="87">
        <f>R50+S50</f>
        <v>0</v>
      </c>
      <c r="U50" s="87">
        <f>'106年1月'!U50+'106年2月'!U50+'106年3月'!U50+'106年4月'!U50+'106年5月'!U50+'106年6月'!U50+'106年7月'!U50+'106年8月'!U50+'106年9月'!U50+'106年10月'!U50+'106年11月'!U50+'106年12月'!U50</f>
        <v>0</v>
      </c>
      <c r="V50" s="87">
        <f>'106年1月'!V50+'106年2月'!V50+'106年3月'!V50+'106年4月'!V50+'106年5月'!V50+'106年6月'!V50+'106年7月'!V50+'106年8月'!V50+'106年9月'!V50+'106年10月'!V50+'106年11月'!V50+'106年12月'!V50</f>
        <v>0</v>
      </c>
      <c r="W50" s="87">
        <f>U50+V50</f>
        <v>0</v>
      </c>
      <c r="X50" s="87">
        <f>'106年1月'!X50+'106年2月'!X50+'106年3月'!X50+'106年4月'!X50+'106年5月'!X50+'106年6月'!X50+'106年7月'!X50+'106年8月'!X50+'106年9月'!X50+'106年10月'!X50+'106年11月'!X50+'106年12月'!X50</f>
        <v>0</v>
      </c>
      <c r="Y50" s="87">
        <f>'106年1月'!Y50+'106年2月'!Y50+'106年3月'!Y50+'106年4月'!Y50+'106年5月'!Y50+'106年6月'!Y50+'106年7月'!Y50+'106年8月'!Y50+'106年9月'!Y50+'106年10月'!Y50+'106年11月'!Y50+'106年12月'!Y50</f>
        <v>0</v>
      </c>
      <c r="Z50" s="87">
        <f>X50+Y50</f>
        <v>0</v>
      </c>
      <c r="AA50" s="87">
        <f>'106年1月'!AA50+'106年2月'!AA50+'106年3月'!AA50+'106年4月'!AA50+'106年5月'!AA50+'106年6月'!AA50+'106年7月'!AA50+'106年8月'!AA50+'106年9月'!AA50+'106年10月'!AA50+'106年11月'!AA50+'106年12月'!AA50</f>
        <v>0</v>
      </c>
      <c r="AB50" s="87">
        <f>'106年1月'!AB50+'106年2月'!AB50+'106年3月'!AB50+'106年4月'!AB50+'106年5月'!AB50+'106年6月'!AB50+'106年7月'!AB50+'106年8月'!AB50+'106年9月'!AB50+'106年10月'!AB50+'106年11月'!AB50+'106年12月'!AB50</f>
        <v>0</v>
      </c>
      <c r="AC50" s="87">
        <f>AA50+AB50</f>
        <v>0</v>
      </c>
    </row>
    <row r="51" spans="1:34" s="68" customFormat="1" ht="21" customHeight="1">
      <c r="A51" s="129"/>
      <c r="B51" s="61" t="s">
        <v>383</v>
      </c>
      <c r="C51" s="87">
        <f t="shared" ref="C51:C52" si="381">F51+I51+L51+O51+R51+U51+X51+AA51</f>
        <v>0</v>
      </c>
      <c r="D51" s="87">
        <f t="shared" ref="D51:D52" si="382">G51+J51+M51+P51+S51+V51+Y51+AB51</f>
        <v>0</v>
      </c>
      <c r="E51" s="87">
        <f t="shared" ref="E51:E52" si="383">C51+D51</f>
        <v>0</v>
      </c>
      <c r="F51" s="87">
        <f>'106年1月'!F51+'106年2月'!F51+'106年3月'!F51+'106年4月'!F51+'106年5月'!F51+'106年6月'!F51+'106年7月'!F51+'106年8月'!F51+'106年9月'!F51+'106年10月'!F51+'106年11月'!F51+'106年12月'!F51</f>
        <v>0</v>
      </c>
      <c r="G51" s="87">
        <f>'106年1月'!G51+'106年2月'!G51+'106年3月'!G51+'106年4月'!G51+'106年5月'!G51+'106年6月'!G51+'106年7月'!G51+'106年8月'!G51+'106年9月'!G51+'106年10月'!G51+'106年11月'!G51+'106年12月'!G51</f>
        <v>0</v>
      </c>
      <c r="H51" s="87">
        <f t="shared" ref="H51:H52" si="384">F51+G51</f>
        <v>0</v>
      </c>
      <c r="I51" s="87">
        <f>'106年1月'!I51+'106年2月'!I51+'106年3月'!I51+'106年4月'!I51+'106年5月'!I51+'106年6月'!I51+'106年7月'!I51+'106年8月'!I51+'106年9月'!I51+'106年10月'!I51+'106年11月'!I51+'106年12月'!I51</f>
        <v>0</v>
      </c>
      <c r="J51" s="87">
        <f>'106年1月'!J51+'106年2月'!J51+'106年3月'!J51+'106年4月'!J51+'106年5月'!J51+'106年6月'!J51+'106年7月'!J51+'106年8月'!J51+'106年9月'!J51+'106年10月'!J51+'106年11月'!J51+'106年12月'!J51</f>
        <v>0</v>
      </c>
      <c r="K51" s="87">
        <f t="shared" ref="K51:K52" si="385">I51+J51</f>
        <v>0</v>
      </c>
      <c r="L51" s="87">
        <f>'106年1月'!L51+'106年2月'!L51+'106年3月'!L51+'106年4月'!L51+'106年5月'!L51+'106年6月'!L51+'106年7月'!L51+'106年8月'!L51+'106年9月'!L51+'106年10月'!L51+'106年11月'!L51+'106年12月'!L51</f>
        <v>0</v>
      </c>
      <c r="M51" s="87">
        <f>'106年1月'!M51+'106年2月'!M51+'106年3月'!M51+'106年4月'!M51+'106年5月'!M51+'106年6月'!M51+'106年7月'!M51+'106年8月'!M51+'106年9月'!M51+'106年10月'!M51+'106年11月'!M51+'106年12月'!M51</f>
        <v>0</v>
      </c>
      <c r="N51" s="87">
        <f t="shared" ref="N51:N52" si="386">L51+M51</f>
        <v>0</v>
      </c>
      <c r="O51" s="87">
        <f>'106年1月'!O51+'106年2月'!O51+'106年3月'!O51+'106年4月'!O51+'106年5月'!O51+'106年6月'!O51+'106年7月'!O51+'106年8月'!O51+'106年9月'!O51+'106年10月'!O51+'106年11月'!O51+'106年12月'!O51</f>
        <v>0</v>
      </c>
      <c r="P51" s="87">
        <f>'106年1月'!P51+'106年2月'!P51+'106年3月'!P51+'106年4月'!P51+'106年5月'!P51+'106年6月'!P51+'106年7月'!P51+'106年8月'!P51+'106年9月'!P51+'106年10月'!P51+'106年11月'!P51+'106年12月'!P51</f>
        <v>0</v>
      </c>
      <c r="Q51" s="87">
        <f t="shared" ref="Q51:Q52" si="387">O51+P51</f>
        <v>0</v>
      </c>
      <c r="R51" s="87">
        <f>'106年1月'!R51+'106年2月'!R51+'106年3月'!R51+'106年4月'!R51+'106年5月'!R51+'106年6月'!R51+'106年7月'!R51+'106年8月'!R51+'106年9月'!R51+'106年10月'!R51+'106年11月'!R51+'106年12月'!R51</f>
        <v>0</v>
      </c>
      <c r="S51" s="87">
        <f>'106年1月'!S51+'106年2月'!S51+'106年3月'!S51+'106年4月'!S51+'106年5月'!S51+'106年6月'!S51+'106年7月'!S51+'106年8月'!S51+'106年9月'!S51+'106年10月'!S51+'106年11月'!S51+'106年12月'!S51</f>
        <v>0</v>
      </c>
      <c r="T51" s="87">
        <f t="shared" ref="T51:T52" si="388">R51+S51</f>
        <v>0</v>
      </c>
      <c r="U51" s="87">
        <f>'106年1月'!U51+'106年2月'!U51+'106年3月'!U51+'106年4月'!U51+'106年5月'!U51+'106年6月'!U51+'106年7月'!U51+'106年8月'!U51+'106年9月'!U51+'106年10月'!U51+'106年11月'!U51+'106年12月'!U51</f>
        <v>0</v>
      </c>
      <c r="V51" s="87">
        <f>'106年1月'!V51+'106年2月'!V51+'106年3月'!V51+'106年4月'!V51+'106年5月'!V51+'106年6月'!V51+'106年7月'!V51+'106年8月'!V51+'106年9月'!V51+'106年10月'!V51+'106年11月'!V51+'106年12月'!V51</f>
        <v>0</v>
      </c>
      <c r="W51" s="87">
        <f t="shared" ref="W51:W52" si="389">U51+V51</f>
        <v>0</v>
      </c>
      <c r="X51" s="87">
        <f>'106年1月'!X51+'106年2月'!X51+'106年3月'!X51+'106年4月'!X51+'106年5月'!X51+'106年6月'!X51+'106年7月'!X51+'106年8月'!X51+'106年9月'!X51+'106年10月'!X51+'106年11月'!X51+'106年12月'!X51</f>
        <v>0</v>
      </c>
      <c r="Y51" s="87">
        <f>'106年1月'!Y51+'106年2月'!Y51+'106年3月'!Y51+'106年4月'!Y51+'106年5月'!Y51+'106年6月'!Y51+'106年7月'!Y51+'106年8月'!Y51+'106年9月'!Y51+'106年10月'!Y51+'106年11月'!Y51+'106年12月'!Y51</f>
        <v>0</v>
      </c>
      <c r="Z51" s="87">
        <f t="shared" ref="Z51:Z52" si="390">X51+Y51</f>
        <v>0</v>
      </c>
      <c r="AA51" s="87">
        <f>'106年1月'!AA51+'106年2月'!AA51+'106年3月'!AA51+'106年4月'!AA51+'106年5月'!AA51+'106年6月'!AA51+'106年7月'!AA51+'106年8月'!AA51+'106年9月'!AA51+'106年10月'!AA51+'106年11月'!AA51+'106年12月'!AA51</f>
        <v>0</v>
      </c>
      <c r="AB51" s="87">
        <f>'106年1月'!AB51+'106年2月'!AB51+'106年3月'!AB51+'106年4月'!AB51+'106年5月'!AB51+'106年6月'!AB51+'106年7月'!AB51+'106年8月'!AB51+'106年9月'!AB51+'106年10月'!AB51+'106年11月'!AB51+'106年12月'!AB51</f>
        <v>0</v>
      </c>
      <c r="AC51" s="87">
        <f t="shared" ref="AC51:AC52" si="391">AA51+AB51</f>
        <v>0</v>
      </c>
    </row>
    <row r="52" spans="1:34" s="68" customFormat="1" ht="21" customHeight="1">
      <c r="A52" s="129"/>
      <c r="B52" s="61" t="s">
        <v>384</v>
      </c>
      <c r="C52" s="87">
        <f t="shared" si="381"/>
        <v>241748054.98000002</v>
      </c>
      <c r="D52" s="87">
        <f t="shared" si="382"/>
        <v>461957186.94399995</v>
      </c>
      <c r="E52" s="87">
        <f t="shared" si="383"/>
        <v>703705241.92400002</v>
      </c>
      <c r="F52" s="87">
        <f>'106年1月'!F52+'106年2月'!F52+'106年3月'!F52+'106年4月'!F52+'106年5月'!F52+'106年6月'!F52+'106年7月'!F52+'106年8月'!F52+'106年9月'!F52+'106年10月'!F52+'106年11月'!F52+'106年12月'!F52</f>
        <v>241748054.98000002</v>
      </c>
      <c r="G52" s="87">
        <f>'106年1月'!G52+'106年2月'!G52+'106年3月'!G52+'106年4月'!G52+'106年5月'!G52+'106年6月'!G52+'106年7月'!G52+'106年8月'!G52+'106年9月'!G52+'106年10月'!G52+'106年11月'!G52+'106年12月'!G52</f>
        <v>458337054.47999996</v>
      </c>
      <c r="H52" s="87">
        <f t="shared" si="384"/>
        <v>700085109.46000004</v>
      </c>
      <c r="I52" s="87">
        <f>'106年1月'!I52+'106年2月'!I52+'106年3月'!I52+'106年4月'!I52+'106年5月'!I52+'106年6月'!I52+'106年7月'!I52+'106年8月'!I52+'106年9月'!I52+'106年10月'!I52+'106年11月'!I52+'106年12月'!I52</f>
        <v>0</v>
      </c>
      <c r="J52" s="87">
        <f>'106年1月'!J52+'106年2月'!J52+'106年3月'!J52+'106年4月'!J52+'106年5月'!J52+'106年6月'!J52+'106年7月'!J52+'106年8月'!J52+'106年9月'!J52+'106年10月'!J52+'106年11月'!J52+'106年12月'!J52</f>
        <v>3620132.4640000002</v>
      </c>
      <c r="K52" s="87">
        <f t="shared" si="385"/>
        <v>3620132.4640000002</v>
      </c>
      <c r="L52" s="87">
        <f>'106年1月'!L52+'106年2月'!L52+'106年3月'!L52+'106年4月'!L52+'106年5月'!L52+'106年6月'!L52+'106年7月'!L52+'106年8月'!L52+'106年9月'!L52+'106年10月'!L52+'106年11月'!L52+'106年12月'!L52</f>
        <v>0</v>
      </c>
      <c r="M52" s="87">
        <f>'106年1月'!M52+'106年2月'!M52+'106年3月'!M52+'106年4月'!M52+'106年5月'!M52+'106年6月'!M52+'106年7月'!M52+'106年8月'!M52+'106年9月'!M52+'106年10月'!M52+'106年11月'!M52+'106年12月'!M52</f>
        <v>0</v>
      </c>
      <c r="N52" s="87">
        <f t="shared" si="386"/>
        <v>0</v>
      </c>
      <c r="O52" s="87">
        <f>'106年1月'!O52+'106年2月'!O52+'106年3月'!O52+'106年4月'!O52+'106年5月'!O52+'106年6月'!O52+'106年7月'!O52+'106年8月'!O52+'106年9月'!O52+'106年10月'!O52+'106年11月'!O52+'106年12月'!O52</f>
        <v>0</v>
      </c>
      <c r="P52" s="87">
        <f>'106年1月'!P52+'106年2月'!P52+'106年3月'!P52+'106年4月'!P52+'106年5月'!P52+'106年6月'!P52+'106年7月'!P52+'106年8月'!P52+'106年9月'!P52+'106年10月'!P52+'106年11月'!P52+'106年12月'!P52</f>
        <v>0</v>
      </c>
      <c r="Q52" s="87">
        <f t="shared" si="387"/>
        <v>0</v>
      </c>
      <c r="R52" s="87">
        <f>'106年1月'!R52+'106年2月'!R52+'106年3月'!R52+'106年4月'!R52+'106年5月'!R52+'106年6月'!R52+'106年7月'!R52+'106年8月'!R52+'106年9月'!R52+'106年10月'!R52+'106年11月'!R52+'106年12月'!R52</f>
        <v>0</v>
      </c>
      <c r="S52" s="87">
        <f>'106年1月'!S52+'106年2月'!S52+'106年3月'!S52+'106年4月'!S52+'106年5月'!S52+'106年6月'!S52+'106年7月'!S52+'106年8月'!S52+'106年9月'!S52+'106年10月'!S52+'106年11月'!S52+'106年12月'!S52</f>
        <v>0</v>
      </c>
      <c r="T52" s="87">
        <f t="shared" si="388"/>
        <v>0</v>
      </c>
      <c r="U52" s="87">
        <f>'106年1月'!U52+'106年2月'!U52+'106年3月'!U52+'106年4月'!U52+'106年5月'!U52+'106年6月'!U52+'106年7月'!U52+'106年8月'!U52+'106年9月'!U52+'106年10月'!U52+'106年11月'!U52+'106年12月'!U52</f>
        <v>0</v>
      </c>
      <c r="V52" s="87">
        <f>'106年1月'!V52+'106年2月'!V52+'106年3月'!V52+'106年4月'!V52+'106年5月'!V52+'106年6月'!V52+'106年7月'!V52+'106年8月'!V52+'106年9月'!V52+'106年10月'!V52+'106年11月'!V52+'106年12月'!V52</f>
        <v>0</v>
      </c>
      <c r="W52" s="87">
        <f t="shared" si="389"/>
        <v>0</v>
      </c>
      <c r="X52" s="87">
        <f>'106年1月'!X52+'106年2月'!X52+'106年3月'!X52+'106年4月'!X52+'106年5月'!X52+'106年6月'!X52+'106年7月'!X52+'106年8月'!X52+'106年9月'!X52+'106年10月'!X52+'106年11月'!X52+'106年12月'!X52</f>
        <v>0</v>
      </c>
      <c r="Y52" s="87">
        <f>'106年1月'!Y52+'106年2月'!Y52+'106年3月'!Y52+'106年4月'!Y52+'106年5月'!Y52+'106年6月'!Y52+'106年7月'!Y52+'106年8月'!Y52+'106年9月'!Y52+'106年10月'!Y52+'106年11月'!Y52+'106年12月'!Y52</f>
        <v>0</v>
      </c>
      <c r="Z52" s="87">
        <f t="shared" si="390"/>
        <v>0</v>
      </c>
      <c r="AA52" s="87">
        <f>'106年1月'!AA52+'106年2月'!AA52+'106年3月'!AA52+'106年4月'!AA52+'106年5月'!AA52+'106年6月'!AA52+'106年7月'!AA52+'106年8月'!AA52+'106年9月'!AA52+'106年10月'!AA52+'106年11月'!AA52+'106年12月'!AA52</f>
        <v>0</v>
      </c>
      <c r="AB52" s="87">
        <f>'106年1月'!AB52+'106年2月'!AB52+'106年3月'!AB52+'106年4月'!AB52+'106年5月'!AB52+'106年6月'!AB52+'106年7月'!AB52+'106年8月'!AB52+'106年9月'!AB52+'106年10月'!AB52+'106年11月'!AB52+'106年12月'!AB52</f>
        <v>0</v>
      </c>
      <c r="AC52" s="87">
        <f t="shared" si="391"/>
        <v>0</v>
      </c>
    </row>
    <row r="53" spans="1:34" ht="21" customHeight="1">
      <c r="A53" s="71" t="s">
        <v>385</v>
      </c>
      <c r="B53" s="71"/>
      <c r="C53" s="100">
        <f>C50+C51+C52</f>
        <v>241748054.98000002</v>
      </c>
      <c r="D53" s="100">
        <f t="shared" ref="D53" si="392">D50+D51+D52</f>
        <v>461957186.94399995</v>
      </c>
      <c r="E53" s="100">
        <f t="shared" ref="E53" si="393">E50+E51+E52</f>
        <v>703705241.92400002</v>
      </c>
      <c r="F53" s="100">
        <f t="shared" ref="F53" si="394">F50+F51+F52</f>
        <v>241748054.98000002</v>
      </c>
      <c r="G53" s="100">
        <f t="shared" ref="G53" si="395">G50+G51+G52</f>
        <v>458337054.47999996</v>
      </c>
      <c r="H53" s="100">
        <f t="shared" ref="H53" si="396">H50+H51+H52</f>
        <v>700085109.46000004</v>
      </c>
      <c r="I53" s="100">
        <f t="shared" ref="I53" si="397">I50+I51+I52</f>
        <v>0</v>
      </c>
      <c r="J53" s="100">
        <f t="shared" ref="J53" si="398">J50+J51+J52</f>
        <v>3620132.4640000002</v>
      </c>
      <c r="K53" s="100">
        <f t="shared" ref="K53" si="399">K50+K51+K52</f>
        <v>3620132.4640000002</v>
      </c>
      <c r="L53" s="100">
        <f t="shared" ref="L53" si="400">L50+L51+L52</f>
        <v>0</v>
      </c>
      <c r="M53" s="100">
        <f t="shared" ref="M53" si="401">M50+M51+M52</f>
        <v>0</v>
      </c>
      <c r="N53" s="100">
        <f t="shared" ref="N53" si="402">N50+N51+N52</f>
        <v>0</v>
      </c>
      <c r="O53" s="100">
        <f t="shared" ref="O53" si="403">O50+O51+O52</f>
        <v>0</v>
      </c>
      <c r="P53" s="100">
        <f t="shared" ref="P53" si="404">P50+P51+P52</f>
        <v>0</v>
      </c>
      <c r="Q53" s="100">
        <f t="shared" ref="Q53" si="405">Q50+Q51+Q52</f>
        <v>0</v>
      </c>
      <c r="R53" s="100">
        <f t="shared" ref="R53" si="406">R50+R51+R52</f>
        <v>0</v>
      </c>
      <c r="S53" s="100">
        <f t="shared" ref="S53" si="407">S50+S51+S52</f>
        <v>0</v>
      </c>
      <c r="T53" s="100">
        <f t="shared" ref="T53" si="408">T50+T51+T52</f>
        <v>0</v>
      </c>
      <c r="U53" s="100">
        <f t="shared" ref="U53" si="409">U50+U51+U52</f>
        <v>0</v>
      </c>
      <c r="V53" s="100">
        <f t="shared" ref="V53" si="410">V50+V51+V52</f>
        <v>0</v>
      </c>
      <c r="W53" s="100">
        <f t="shared" ref="W53" si="411">W50+W51+W52</f>
        <v>0</v>
      </c>
      <c r="X53" s="100">
        <f t="shared" ref="X53" si="412">X50+X51+X52</f>
        <v>0</v>
      </c>
      <c r="Y53" s="100">
        <f t="shared" ref="Y53" si="413">Y50+Y51+Y52</f>
        <v>0</v>
      </c>
      <c r="Z53" s="100">
        <f t="shared" ref="Z53" si="414">Z50+Z51+Z52</f>
        <v>0</v>
      </c>
      <c r="AA53" s="100">
        <f t="shared" ref="AA53" si="415">AA50+AA51+AA52</f>
        <v>0</v>
      </c>
      <c r="AB53" s="100">
        <f t="shared" ref="AB53" si="416">AB50+AB51+AB52</f>
        <v>0</v>
      </c>
      <c r="AC53" s="100">
        <f t="shared" ref="AC53" si="417">AC50+AC51+AC52</f>
        <v>0</v>
      </c>
      <c r="AD53" s="68"/>
      <c r="AE53" s="68"/>
      <c r="AF53" s="68"/>
      <c r="AG53" s="68"/>
      <c r="AH53" s="68"/>
    </row>
    <row r="54" spans="1:34" s="68" customFormat="1" ht="21" customHeight="1">
      <c r="A54" s="128" t="s">
        <v>397</v>
      </c>
      <c r="B54" s="62" t="s">
        <v>382</v>
      </c>
      <c r="C54" s="87">
        <f>F54+I54+L54+O54+R54+U54+X54+AA54</f>
        <v>0</v>
      </c>
      <c r="D54" s="87">
        <f>G54+J54+M54+P54+S54+V54+Y54+AB54</f>
        <v>0</v>
      </c>
      <c r="E54" s="87">
        <f>C54+D54</f>
        <v>0</v>
      </c>
      <c r="F54" s="87">
        <f>'106年1月'!F54+'106年2月'!F54+'106年3月'!F54+'106年4月'!F54+'106年5月'!F54+'106年6月'!F54+'106年7月'!F54+'106年8月'!F54+'106年9月'!F54+'106年10月'!F54+'106年11月'!F54+'106年12月'!F54</f>
        <v>0</v>
      </c>
      <c r="G54" s="87">
        <f>'106年1月'!G54+'106年2月'!G54+'106年3月'!G54+'106年4月'!G54+'106年5月'!G54+'106年6月'!G54+'106年7月'!G54+'106年8月'!G54+'106年9月'!G54+'106年10月'!G54+'106年11月'!G54+'106年12月'!G54</f>
        <v>0</v>
      </c>
      <c r="H54" s="87">
        <f>F54+G54</f>
        <v>0</v>
      </c>
      <c r="I54" s="87">
        <f>'106年1月'!I54+'106年2月'!I54+'106年3月'!I54+'106年4月'!I54+'106年5月'!I54+'106年6月'!I54+'106年7月'!I54+'106年8月'!I54+'106年9月'!I54+'106年10月'!I54+'106年11月'!I54+'106年12月'!I54</f>
        <v>0</v>
      </c>
      <c r="J54" s="87">
        <f>'106年1月'!J54+'106年2月'!J54+'106年3月'!J54+'106年4月'!J54+'106年5月'!J54+'106年6月'!J54+'106年7月'!J54+'106年8月'!J54+'106年9月'!J54+'106年10月'!J54+'106年11月'!J54+'106年12月'!J54</f>
        <v>0</v>
      </c>
      <c r="K54" s="87">
        <f>I54+J54</f>
        <v>0</v>
      </c>
      <c r="L54" s="87">
        <f>'106年1月'!L54+'106年2月'!L54+'106年3月'!L54+'106年4月'!L54+'106年5月'!L54+'106年6月'!L54+'106年7月'!L54+'106年8月'!L54+'106年9月'!L54+'106年10月'!L54+'106年11月'!L54+'106年12月'!L54</f>
        <v>0</v>
      </c>
      <c r="M54" s="87">
        <f>'106年1月'!M54+'106年2月'!M54+'106年3月'!M54+'106年4月'!M54+'106年5月'!M54+'106年6月'!M54+'106年7月'!M54+'106年8月'!M54+'106年9月'!M54+'106年10月'!M54+'106年11月'!M54+'106年12月'!M54</f>
        <v>0</v>
      </c>
      <c r="N54" s="87">
        <f>L54+M54</f>
        <v>0</v>
      </c>
      <c r="O54" s="87">
        <f>'106年1月'!O54+'106年2月'!O54+'106年3月'!O54+'106年4月'!O54+'106年5月'!O54+'106年6月'!O54+'106年7月'!O54+'106年8月'!O54+'106年9月'!O54+'106年10月'!O54+'106年11月'!O54+'106年12月'!O54</f>
        <v>0</v>
      </c>
      <c r="P54" s="87">
        <f>'106年1月'!P54+'106年2月'!P54+'106年3月'!P54+'106年4月'!P54+'106年5月'!P54+'106年6月'!P54+'106年7月'!P54+'106年8月'!P54+'106年9月'!P54+'106年10月'!P54+'106年11月'!P54+'106年12月'!P54</f>
        <v>0</v>
      </c>
      <c r="Q54" s="87">
        <f>O54+P54</f>
        <v>0</v>
      </c>
      <c r="R54" s="87">
        <f>'106年1月'!R54+'106年2月'!R54+'106年3月'!R54+'106年4月'!R54+'106年5月'!R54+'106年6月'!R54+'106年7月'!R54+'106年8月'!R54+'106年9月'!R54+'106年10月'!R54+'106年11月'!R54+'106年12月'!R54</f>
        <v>0</v>
      </c>
      <c r="S54" s="87">
        <f>'106年1月'!S54+'106年2月'!S54+'106年3月'!S54+'106年4月'!S54+'106年5月'!S54+'106年6月'!S54+'106年7月'!S54+'106年8月'!S54+'106年9月'!S54+'106年10月'!S54+'106年11月'!S54+'106年12月'!S54</f>
        <v>0</v>
      </c>
      <c r="T54" s="87">
        <f>R54+S54</f>
        <v>0</v>
      </c>
      <c r="U54" s="87">
        <f>'106年1月'!U54+'106年2月'!U54+'106年3月'!U54+'106年4月'!U54+'106年5月'!U54+'106年6月'!U54+'106年7月'!U54+'106年8月'!U54+'106年9月'!U54+'106年10月'!U54+'106年11月'!U54+'106年12月'!U54</f>
        <v>0</v>
      </c>
      <c r="V54" s="87">
        <f>'106年1月'!V54+'106年2月'!V54+'106年3月'!V54+'106年4月'!V54+'106年5月'!V54+'106年6月'!V54+'106年7月'!V54+'106年8月'!V54+'106年9月'!V54+'106年10月'!V54+'106年11月'!V54+'106年12月'!V54</f>
        <v>0</v>
      </c>
      <c r="W54" s="87">
        <f>U54+V54</f>
        <v>0</v>
      </c>
      <c r="X54" s="87">
        <f>'106年1月'!X54+'106年2月'!X54+'106年3月'!X54+'106年4月'!X54+'106年5月'!X54+'106年6月'!X54+'106年7月'!X54+'106年8月'!X54+'106年9月'!X54+'106年10月'!X54+'106年11月'!X54+'106年12月'!X54</f>
        <v>0</v>
      </c>
      <c r="Y54" s="87">
        <f>'106年1月'!Y54+'106年2月'!Y54+'106年3月'!Y54+'106年4月'!Y54+'106年5月'!Y54+'106年6月'!Y54+'106年7月'!Y54+'106年8月'!Y54+'106年9月'!Y54+'106年10月'!Y54+'106年11月'!Y54+'106年12月'!Y54</f>
        <v>0</v>
      </c>
      <c r="Z54" s="87">
        <f>X54+Y54</f>
        <v>0</v>
      </c>
      <c r="AA54" s="87">
        <f>'106年1月'!AA54+'106年2月'!AA54+'106年3月'!AA54+'106年4月'!AA54+'106年5月'!AA54+'106年6月'!AA54+'106年7月'!AA54+'106年8月'!AA54+'106年9月'!AA54+'106年10月'!AA54+'106年11月'!AA54+'106年12月'!AA54</f>
        <v>0</v>
      </c>
      <c r="AB54" s="87">
        <f>'106年1月'!AB54+'106年2月'!AB54+'106年3月'!AB54+'106年4月'!AB54+'106年5月'!AB54+'106年6月'!AB54+'106年7月'!AB54+'106年8月'!AB54+'106年9月'!AB54+'106年10月'!AB54+'106年11月'!AB54+'106年12月'!AB54</f>
        <v>0</v>
      </c>
      <c r="AC54" s="87">
        <f>AA54+AB54</f>
        <v>0</v>
      </c>
    </row>
    <row r="55" spans="1:34" s="68" customFormat="1" ht="21" customHeight="1">
      <c r="A55" s="129"/>
      <c r="B55" s="61" t="s">
        <v>383</v>
      </c>
      <c r="C55" s="87">
        <f t="shared" ref="C55:C56" si="418">F55+I55+L55+O55+R55+U55+X55+AA55</f>
        <v>0</v>
      </c>
      <c r="D55" s="87">
        <f t="shared" ref="D55:D56" si="419">G55+J55+M55+P55+S55+V55+Y55+AB55</f>
        <v>10218594</v>
      </c>
      <c r="E55" s="87">
        <f t="shared" ref="E55:E56" si="420">C55+D55</f>
        <v>10218594</v>
      </c>
      <c r="F55" s="87">
        <f>'106年1月'!F55+'106年2月'!F55+'106年3月'!F55+'106年4月'!F55+'106年5月'!F55+'106年6月'!F55+'106年7月'!F55+'106年8月'!F55+'106年9月'!F55+'106年10月'!F55+'106年11月'!F55+'106年12月'!F55</f>
        <v>0</v>
      </c>
      <c r="G55" s="87">
        <f>'106年1月'!G55+'106年2月'!G55+'106年3月'!G55+'106年4月'!G55+'106年5月'!G55+'106年6月'!G55+'106年7月'!G55+'106年8月'!G55+'106年9月'!G55+'106年10月'!G55+'106年11月'!G55+'106年12月'!G55</f>
        <v>10218594</v>
      </c>
      <c r="H55" s="87">
        <f t="shared" ref="H55:H56" si="421">F55+G55</f>
        <v>10218594</v>
      </c>
      <c r="I55" s="87">
        <f>'106年1月'!I55+'106年2月'!I55+'106年3月'!I55+'106年4月'!I55+'106年5月'!I55+'106年6月'!I55+'106年7月'!I55+'106年8月'!I55+'106年9月'!I55+'106年10月'!I55+'106年11月'!I55+'106年12月'!I55</f>
        <v>0</v>
      </c>
      <c r="J55" s="87">
        <f>'106年1月'!J55+'106年2月'!J55+'106年3月'!J55+'106年4月'!J55+'106年5月'!J55+'106年6月'!J55+'106年7月'!J55+'106年8月'!J55+'106年9月'!J55+'106年10月'!J55+'106年11月'!J55+'106年12月'!J55</f>
        <v>0</v>
      </c>
      <c r="K55" s="87">
        <f t="shared" ref="K55:K56" si="422">I55+J55</f>
        <v>0</v>
      </c>
      <c r="L55" s="87">
        <f>'106年1月'!L55+'106年2月'!L55+'106年3月'!L55+'106年4月'!L55+'106年5月'!L55+'106年6月'!L55+'106年7月'!L55+'106年8月'!L55+'106年9月'!L55+'106年10月'!L55+'106年11月'!L55+'106年12月'!L55</f>
        <v>0</v>
      </c>
      <c r="M55" s="87">
        <f>'106年1月'!M55+'106年2月'!M55+'106年3月'!M55+'106年4月'!M55+'106年5月'!M55+'106年6月'!M55+'106年7月'!M55+'106年8月'!M55+'106年9月'!M55+'106年10月'!M55+'106年11月'!M55+'106年12月'!M55</f>
        <v>0</v>
      </c>
      <c r="N55" s="87">
        <f t="shared" ref="N55:N56" si="423">L55+M55</f>
        <v>0</v>
      </c>
      <c r="O55" s="87">
        <f>'106年1月'!O55+'106年2月'!O55+'106年3月'!O55+'106年4月'!O55+'106年5月'!O55+'106年6月'!O55+'106年7月'!O55+'106年8月'!O55+'106年9月'!O55+'106年10月'!O55+'106年11月'!O55+'106年12月'!O55</f>
        <v>0</v>
      </c>
      <c r="P55" s="87">
        <f>'106年1月'!P55+'106年2月'!P55+'106年3月'!P55+'106年4月'!P55+'106年5月'!P55+'106年6月'!P55+'106年7月'!P55+'106年8月'!P55+'106年9月'!P55+'106年10月'!P55+'106年11月'!P55+'106年12月'!P55</f>
        <v>0</v>
      </c>
      <c r="Q55" s="87">
        <f t="shared" ref="Q55:Q56" si="424">O55+P55</f>
        <v>0</v>
      </c>
      <c r="R55" s="87">
        <f>'106年1月'!R55+'106年2月'!R55+'106年3月'!R55+'106年4月'!R55+'106年5月'!R55+'106年6月'!R55+'106年7月'!R55+'106年8月'!R55+'106年9月'!R55+'106年10月'!R55+'106年11月'!R55+'106年12月'!R55</f>
        <v>0</v>
      </c>
      <c r="S55" s="87">
        <f>'106年1月'!S55+'106年2月'!S55+'106年3月'!S55+'106年4月'!S55+'106年5月'!S55+'106年6月'!S55+'106年7月'!S55+'106年8月'!S55+'106年9月'!S55+'106年10月'!S55+'106年11月'!S55+'106年12月'!S55</f>
        <v>0</v>
      </c>
      <c r="T55" s="87">
        <f t="shared" ref="T55:T56" si="425">R55+S55</f>
        <v>0</v>
      </c>
      <c r="U55" s="87">
        <f>'106年1月'!U55+'106年2月'!U55+'106年3月'!U55+'106年4月'!U55+'106年5月'!U55+'106年6月'!U55+'106年7月'!U55+'106年8月'!U55+'106年9月'!U55+'106年10月'!U55+'106年11月'!U55+'106年12月'!U55</f>
        <v>0</v>
      </c>
      <c r="V55" s="87">
        <f>'106年1月'!V55+'106年2月'!V55+'106年3月'!V55+'106年4月'!V55+'106年5月'!V55+'106年6月'!V55+'106年7月'!V55+'106年8月'!V55+'106年9月'!V55+'106年10月'!V55+'106年11月'!V55+'106年12月'!V55</f>
        <v>0</v>
      </c>
      <c r="W55" s="87">
        <f t="shared" ref="W55:W56" si="426">U55+V55</f>
        <v>0</v>
      </c>
      <c r="X55" s="87">
        <f>'106年1月'!X55+'106年2月'!X55+'106年3月'!X55+'106年4月'!X55+'106年5月'!X55+'106年6月'!X55+'106年7月'!X55+'106年8月'!X55+'106年9月'!X55+'106年10月'!X55+'106年11月'!X55+'106年12月'!X55</f>
        <v>0</v>
      </c>
      <c r="Y55" s="87">
        <f>'106年1月'!Y55+'106年2月'!Y55+'106年3月'!Y55+'106年4月'!Y55+'106年5月'!Y55+'106年6月'!Y55+'106年7月'!Y55+'106年8月'!Y55+'106年9月'!Y55+'106年10月'!Y55+'106年11月'!Y55+'106年12月'!Y55</f>
        <v>0</v>
      </c>
      <c r="Z55" s="87">
        <f t="shared" ref="Z55:Z56" si="427">X55+Y55</f>
        <v>0</v>
      </c>
      <c r="AA55" s="87">
        <f>'106年1月'!AA55+'106年2月'!AA55+'106年3月'!AA55+'106年4月'!AA55+'106年5月'!AA55+'106年6月'!AA55+'106年7月'!AA55+'106年8月'!AA55+'106年9月'!AA55+'106年10月'!AA55+'106年11月'!AA55+'106年12月'!AA55</f>
        <v>0</v>
      </c>
      <c r="AB55" s="87">
        <f>'106年1月'!AB55+'106年2月'!AB55+'106年3月'!AB55+'106年4月'!AB55+'106年5月'!AB55+'106年6月'!AB55+'106年7月'!AB55+'106年8月'!AB55+'106年9月'!AB55+'106年10月'!AB55+'106年11月'!AB55+'106年12月'!AB55</f>
        <v>0</v>
      </c>
      <c r="AC55" s="87">
        <f t="shared" ref="AC55:AC56" si="428">AA55+AB55</f>
        <v>0</v>
      </c>
    </row>
    <row r="56" spans="1:34" s="68" customFormat="1" ht="21" customHeight="1">
      <c r="A56" s="129"/>
      <c r="B56" s="61" t="s">
        <v>384</v>
      </c>
      <c r="C56" s="87">
        <f t="shared" si="418"/>
        <v>109580518.12640001</v>
      </c>
      <c r="D56" s="87">
        <f t="shared" si="419"/>
        <v>121311444.40799999</v>
      </c>
      <c r="E56" s="87">
        <f t="shared" si="420"/>
        <v>230891962.53439999</v>
      </c>
      <c r="F56" s="87">
        <f>'106年1月'!F56+'106年2月'!F56+'106年3月'!F56+'106年4月'!F56+'106年5月'!F56+'106年6月'!F56+'106年7月'!F56+'106年8月'!F56+'106年9月'!F56+'106年10月'!F56+'106年11月'!F56+'106年12月'!F56</f>
        <v>108319804.66940001</v>
      </c>
      <c r="G56" s="87">
        <f>'106年1月'!G56+'106年2月'!G56+'106年3月'!G56+'106年4月'!G56+'106年5月'!G56+'106年6月'!G56+'106年7月'!G56+'106年8月'!G56+'106年9月'!G56+'106年10月'!G56+'106年11月'!G56+'106年12月'!G56</f>
        <v>121311444.40799999</v>
      </c>
      <c r="H56" s="87">
        <f t="shared" si="421"/>
        <v>229631249.0774</v>
      </c>
      <c r="I56" s="87">
        <f>'106年1月'!I56+'106年2月'!I56+'106年3月'!I56+'106年4月'!I56+'106年5月'!I56+'106年6月'!I56+'106年7月'!I56+'106年8月'!I56+'106年9月'!I56+'106年10月'!I56+'106年11月'!I56+'106年12月'!I56</f>
        <v>1260713.4569999999</v>
      </c>
      <c r="J56" s="87">
        <f>'106年1月'!J56+'106年2月'!J56+'106年3月'!J56+'106年4月'!J56+'106年5月'!J56+'106年6月'!J56+'106年7月'!J56+'106年8月'!J56+'106年9月'!J56+'106年10月'!J56+'106年11月'!J56+'106年12月'!J56</f>
        <v>0</v>
      </c>
      <c r="K56" s="87">
        <f t="shared" si="422"/>
        <v>1260713.4569999999</v>
      </c>
      <c r="L56" s="87">
        <f>'106年1月'!L56+'106年2月'!L56+'106年3月'!L56+'106年4月'!L56+'106年5月'!L56+'106年6月'!L56+'106年7月'!L56+'106年8月'!L56+'106年9月'!L56+'106年10月'!L56+'106年11月'!L56+'106年12月'!L56</f>
        <v>0</v>
      </c>
      <c r="M56" s="87">
        <f>'106年1月'!M56+'106年2月'!M56+'106年3月'!M56+'106年4月'!M56+'106年5月'!M56+'106年6月'!M56+'106年7月'!M56+'106年8月'!M56+'106年9月'!M56+'106年10月'!M56+'106年11月'!M56+'106年12月'!M56</f>
        <v>0</v>
      </c>
      <c r="N56" s="87">
        <f t="shared" si="423"/>
        <v>0</v>
      </c>
      <c r="O56" s="87">
        <f>'106年1月'!O56+'106年2月'!O56+'106年3月'!O56+'106年4月'!O56+'106年5月'!O56+'106年6月'!O56+'106年7月'!O56+'106年8月'!O56+'106年9月'!O56+'106年10月'!O56+'106年11月'!O56+'106年12月'!O56</f>
        <v>0</v>
      </c>
      <c r="P56" s="87">
        <f>'106年1月'!P56+'106年2月'!P56+'106年3月'!P56+'106年4月'!P56+'106年5月'!P56+'106年6月'!P56+'106年7月'!P56+'106年8月'!P56+'106年9月'!P56+'106年10月'!P56+'106年11月'!P56+'106年12月'!P56</f>
        <v>0</v>
      </c>
      <c r="Q56" s="87">
        <f t="shared" si="424"/>
        <v>0</v>
      </c>
      <c r="R56" s="87">
        <f>'106年1月'!R56+'106年2月'!R56+'106年3月'!R56+'106年4月'!R56+'106年5月'!R56+'106年6月'!R56+'106年7月'!R56+'106年8月'!R56+'106年9月'!R56+'106年10月'!R56+'106年11月'!R56+'106年12月'!R56</f>
        <v>0</v>
      </c>
      <c r="S56" s="87">
        <f>'106年1月'!S56+'106年2月'!S56+'106年3月'!S56+'106年4月'!S56+'106年5月'!S56+'106年6月'!S56+'106年7月'!S56+'106年8月'!S56+'106年9月'!S56+'106年10月'!S56+'106年11月'!S56+'106年12月'!S56</f>
        <v>0</v>
      </c>
      <c r="T56" s="87">
        <f t="shared" si="425"/>
        <v>0</v>
      </c>
      <c r="U56" s="87">
        <f>'106年1月'!U56+'106年2月'!U56+'106年3月'!U56+'106年4月'!U56+'106年5月'!U56+'106年6月'!U56+'106年7月'!U56+'106年8月'!U56+'106年9月'!U56+'106年10月'!U56+'106年11月'!U56+'106年12月'!U56</f>
        <v>0</v>
      </c>
      <c r="V56" s="87">
        <f>'106年1月'!V56+'106年2月'!V56+'106年3月'!V56+'106年4月'!V56+'106年5月'!V56+'106年6月'!V56+'106年7月'!V56+'106年8月'!V56+'106年9月'!V56+'106年10月'!V56+'106年11月'!V56+'106年12月'!V56</f>
        <v>0</v>
      </c>
      <c r="W56" s="87">
        <f t="shared" si="426"/>
        <v>0</v>
      </c>
      <c r="X56" s="87">
        <f>'106年1月'!X56+'106年2月'!X56+'106年3月'!X56+'106年4月'!X56+'106年5月'!X56+'106年6月'!X56+'106年7月'!X56+'106年8月'!X56+'106年9月'!X56+'106年10月'!X56+'106年11月'!X56+'106年12月'!X56</f>
        <v>0</v>
      </c>
      <c r="Y56" s="87">
        <f>'106年1月'!Y56+'106年2月'!Y56+'106年3月'!Y56+'106年4月'!Y56+'106年5月'!Y56+'106年6月'!Y56+'106年7月'!Y56+'106年8月'!Y56+'106年9月'!Y56+'106年10月'!Y56+'106年11月'!Y56+'106年12月'!Y56</f>
        <v>0</v>
      </c>
      <c r="Z56" s="87">
        <f t="shared" si="427"/>
        <v>0</v>
      </c>
      <c r="AA56" s="87">
        <f>'106年1月'!AA56+'106年2月'!AA56+'106年3月'!AA56+'106年4月'!AA56+'106年5月'!AA56+'106年6月'!AA56+'106年7月'!AA56+'106年8月'!AA56+'106年9月'!AA56+'106年10月'!AA56+'106年11月'!AA56+'106年12月'!AA56</f>
        <v>0</v>
      </c>
      <c r="AB56" s="87">
        <f>'106年1月'!AB56+'106年2月'!AB56+'106年3月'!AB56+'106年4月'!AB56+'106年5月'!AB56+'106年6月'!AB56+'106年7月'!AB56+'106年8月'!AB56+'106年9月'!AB56+'106年10月'!AB56+'106年11月'!AB56+'106年12月'!AB56</f>
        <v>0</v>
      </c>
      <c r="AC56" s="87">
        <f t="shared" si="428"/>
        <v>0</v>
      </c>
    </row>
    <row r="57" spans="1:34" ht="21" customHeight="1">
      <c r="A57" s="71" t="s">
        <v>385</v>
      </c>
      <c r="B57" s="71"/>
      <c r="C57" s="100">
        <f>C54+C55+C56</f>
        <v>109580518.12640001</v>
      </c>
      <c r="D57" s="100">
        <f t="shared" ref="D57" si="429">D54+D55+D56</f>
        <v>131530038.40799999</v>
      </c>
      <c r="E57" s="100">
        <f t="shared" ref="E57" si="430">E54+E55+E56</f>
        <v>241110556.53439999</v>
      </c>
      <c r="F57" s="100">
        <f t="shared" ref="F57" si="431">F54+F55+F56</f>
        <v>108319804.66940001</v>
      </c>
      <c r="G57" s="100">
        <f t="shared" ref="G57" si="432">G54+G55+G56</f>
        <v>131530038.40799999</v>
      </c>
      <c r="H57" s="100">
        <f t="shared" ref="H57" si="433">H54+H55+H56</f>
        <v>239849843.0774</v>
      </c>
      <c r="I57" s="100">
        <f t="shared" ref="I57" si="434">I54+I55+I56</f>
        <v>1260713.4569999999</v>
      </c>
      <c r="J57" s="100">
        <f t="shared" ref="J57" si="435">J54+J55+J56</f>
        <v>0</v>
      </c>
      <c r="K57" s="100">
        <f t="shared" ref="K57" si="436">K54+K55+K56</f>
        <v>1260713.4569999999</v>
      </c>
      <c r="L57" s="100">
        <f t="shared" ref="L57" si="437">L54+L55+L56</f>
        <v>0</v>
      </c>
      <c r="M57" s="100">
        <f t="shared" ref="M57" si="438">M54+M55+M56</f>
        <v>0</v>
      </c>
      <c r="N57" s="100">
        <f t="shared" ref="N57" si="439">N54+N55+N56</f>
        <v>0</v>
      </c>
      <c r="O57" s="100">
        <f t="shared" ref="O57" si="440">O54+O55+O56</f>
        <v>0</v>
      </c>
      <c r="P57" s="100">
        <f t="shared" ref="P57" si="441">P54+P55+P56</f>
        <v>0</v>
      </c>
      <c r="Q57" s="100">
        <f t="shared" ref="Q57" si="442">Q54+Q55+Q56</f>
        <v>0</v>
      </c>
      <c r="R57" s="100">
        <f t="shared" ref="R57" si="443">R54+R55+R56</f>
        <v>0</v>
      </c>
      <c r="S57" s="100">
        <f t="shared" ref="S57" si="444">S54+S55+S56</f>
        <v>0</v>
      </c>
      <c r="T57" s="100">
        <f t="shared" ref="T57" si="445">T54+T55+T56</f>
        <v>0</v>
      </c>
      <c r="U57" s="100">
        <f t="shared" ref="U57" si="446">U54+U55+U56</f>
        <v>0</v>
      </c>
      <c r="V57" s="100">
        <f t="shared" ref="V57" si="447">V54+V55+V56</f>
        <v>0</v>
      </c>
      <c r="W57" s="100">
        <f t="shared" ref="W57" si="448">W54+W55+W56</f>
        <v>0</v>
      </c>
      <c r="X57" s="100">
        <f t="shared" ref="X57" si="449">X54+X55+X56</f>
        <v>0</v>
      </c>
      <c r="Y57" s="100">
        <f t="shared" ref="Y57" si="450">Y54+Y55+Y56</f>
        <v>0</v>
      </c>
      <c r="Z57" s="100">
        <f t="shared" ref="Z57" si="451">Z54+Z55+Z56</f>
        <v>0</v>
      </c>
      <c r="AA57" s="100">
        <f t="shared" ref="AA57" si="452">AA54+AA55+AA56</f>
        <v>0</v>
      </c>
      <c r="AB57" s="100">
        <f t="shared" ref="AB57" si="453">AB54+AB55+AB56</f>
        <v>0</v>
      </c>
      <c r="AC57" s="100">
        <f t="shared" ref="AC57" si="454">AC54+AC55+AC56</f>
        <v>0</v>
      </c>
      <c r="AD57" s="68"/>
      <c r="AE57" s="68"/>
      <c r="AF57" s="68"/>
      <c r="AG57" s="68"/>
      <c r="AH57" s="68"/>
    </row>
    <row r="58" spans="1:34" s="68" customFormat="1" ht="21" customHeight="1">
      <c r="A58" s="128" t="s">
        <v>398</v>
      </c>
      <c r="B58" s="62" t="s">
        <v>382</v>
      </c>
      <c r="C58" s="87">
        <f>F58+I58+L58+O58+R58+U58+X58+AA58</f>
        <v>0</v>
      </c>
      <c r="D58" s="87">
        <f>G58+J58+M58+P58+S58+V58+Y58+AB58</f>
        <v>0</v>
      </c>
      <c r="E58" s="87">
        <f>C58+D58</f>
        <v>0</v>
      </c>
      <c r="F58" s="87">
        <f>'106年1月'!F58+'106年2月'!F58+'106年3月'!F58+'106年4月'!F58+'106年5月'!F58+'106年6月'!F58+'106年7月'!F58+'106年8月'!F58+'106年9月'!F58+'106年10月'!F58+'106年11月'!F58+'106年12月'!F58</f>
        <v>0</v>
      </c>
      <c r="G58" s="87">
        <f>'106年1月'!G58+'106年2月'!G58+'106年3月'!G58+'106年4月'!G58+'106年5月'!G58+'106年6月'!G58+'106年7月'!G58+'106年8月'!G58+'106年9月'!G58+'106年10月'!G58+'106年11月'!G58+'106年12月'!G58</f>
        <v>0</v>
      </c>
      <c r="H58" s="87">
        <f>F58+G58</f>
        <v>0</v>
      </c>
      <c r="I58" s="87">
        <f>'106年1月'!I58+'106年2月'!I58+'106年3月'!I58+'106年4月'!I58+'106年5月'!I58+'106年6月'!I58+'106年7月'!I58+'106年8月'!I58+'106年9月'!I58+'106年10月'!I58+'106年11月'!I58+'106年12月'!I58</f>
        <v>0</v>
      </c>
      <c r="J58" s="87">
        <f>'106年1月'!J58+'106年2月'!J58+'106年3月'!J58+'106年4月'!J58+'106年5月'!J58+'106年6月'!J58+'106年7月'!J58+'106年8月'!J58+'106年9月'!J58+'106年10月'!J58+'106年11月'!J58+'106年12月'!J58</f>
        <v>0</v>
      </c>
      <c r="K58" s="87">
        <f>I58+J58</f>
        <v>0</v>
      </c>
      <c r="L58" s="87">
        <f>'106年1月'!L58+'106年2月'!L58+'106年3月'!L58+'106年4月'!L58+'106年5月'!L58+'106年6月'!L58+'106年7月'!L58+'106年8月'!L58+'106年9月'!L58+'106年10月'!L58+'106年11月'!L58+'106年12月'!L58</f>
        <v>0</v>
      </c>
      <c r="M58" s="87">
        <f>'106年1月'!M58+'106年2月'!M58+'106年3月'!M58+'106年4月'!M58+'106年5月'!M58+'106年6月'!M58+'106年7月'!M58+'106年8月'!M58+'106年9月'!M58+'106年10月'!M58+'106年11月'!M58+'106年12月'!M58</f>
        <v>0</v>
      </c>
      <c r="N58" s="87">
        <f>L58+M58</f>
        <v>0</v>
      </c>
      <c r="O58" s="87">
        <f>'106年1月'!O58+'106年2月'!O58+'106年3月'!O58+'106年4月'!O58+'106年5月'!O58+'106年6月'!O58+'106年7月'!O58+'106年8月'!O58+'106年9月'!O58+'106年10月'!O58+'106年11月'!O58+'106年12月'!O58</f>
        <v>0</v>
      </c>
      <c r="P58" s="87">
        <f>'106年1月'!P58+'106年2月'!P58+'106年3月'!P58+'106年4月'!P58+'106年5月'!P58+'106年6月'!P58+'106年7月'!P58+'106年8月'!P58+'106年9月'!P58+'106年10月'!P58+'106年11月'!P58+'106年12月'!P58</f>
        <v>0</v>
      </c>
      <c r="Q58" s="87">
        <f>O58+P58</f>
        <v>0</v>
      </c>
      <c r="R58" s="87">
        <f>'106年1月'!R58+'106年2月'!R58+'106年3月'!R58+'106年4月'!R58+'106年5月'!R58+'106年6月'!R58+'106年7月'!R58+'106年8月'!R58+'106年9月'!R58+'106年10月'!R58+'106年11月'!R58+'106年12月'!R58</f>
        <v>0</v>
      </c>
      <c r="S58" s="87">
        <f>'106年1月'!S58+'106年2月'!S58+'106年3月'!S58+'106年4月'!S58+'106年5月'!S58+'106年6月'!S58+'106年7月'!S58+'106年8月'!S58+'106年9月'!S58+'106年10月'!S58+'106年11月'!S58+'106年12月'!S58</f>
        <v>0</v>
      </c>
      <c r="T58" s="87">
        <f>R58+S58</f>
        <v>0</v>
      </c>
      <c r="U58" s="87">
        <f>'106年1月'!U58+'106年2月'!U58+'106年3月'!U58+'106年4月'!U58+'106年5月'!U58+'106年6月'!U58+'106年7月'!U58+'106年8月'!U58+'106年9月'!U58+'106年10月'!U58+'106年11月'!U58+'106年12月'!U58</f>
        <v>0</v>
      </c>
      <c r="V58" s="87">
        <f>'106年1月'!V58+'106年2月'!V58+'106年3月'!V58+'106年4月'!V58+'106年5月'!V58+'106年6月'!V58+'106年7月'!V58+'106年8月'!V58+'106年9月'!V58+'106年10月'!V58+'106年11月'!V58+'106年12月'!V58</f>
        <v>0</v>
      </c>
      <c r="W58" s="87">
        <f>U58+V58</f>
        <v>0</v>
      </c>
      <c r="X58" s="87">
        <f>'106年1月'!X58+'106年2月'!X58+'106年3月'!X58+'106年4月'!X58+'106年5月'!X58+'106年6月'!X58+'106年7月'!X58+'106年8月'!X58+'106年9月'!X58+'106年10月'!X58+'106年11月'!X58+'106年12月'!X58</f>
        <v>0</v>
      </c>
      <c r="Y58" s="87">
        <f>'106年1月'!Y58+'106年2月'!Y58+'106年3月'!Y58+'106年4月'!Y58+'106年5月'!Y58+'106年6月'!Y58+'106年7月'!Y58+'106年8月'!Y58+'106年9月'!Y58+'106年10月'!Y58+'106年11月'!Y58+'106年12月'!Y58</f>
        <v>0</v>
      </c>
      <c r="Z58" s="87">
        <f>X58+Y58</f>
        <v>0</v>
      </c>
      <c r="AA58" s="87">
        <f>'106年1月'!AA58+'106年2月'!AA58+'106年3月'!AA58+'106年4月'!AA58+'106年5月'!AA58+'106年6月'!AA58+'106年7月'!AA58+'106年8月'!AA58+'106年9月'!AA58+'106年10月'!AA58+'106年11月'!AA58+'106年12月'!AA58</f>
        <v>0</v>
      </c>
      <c r="AB58" s="87">
        <f>'106年1月'!AB58+'106年2月'!AB58+'106年3月'!AB58+'106年4月'!AB58+'106年5月'!AB58+'106年6月'!AB58+'106年7月'!AB58+'106年8月'!AB58+'106年9月'!AB58+'106年10月'!AB58+'106年11月'!AB58+'106年12月'!AB58</f>
        <v>0</v>
      </c>
      <c r="AC58" s="87">
        <f>AA58+AB58</f>
        <v>0</v>
      </c>
    </row>
    <row r="59" spans="1:34" s="68" customFormat="1" ht="21" customHeight="1">
      <c r="A59" s="129"/>
      <c r="B59" s="61" t="s">
        <v>383</v>
      </c>
      <c r="C59" s="87">
        <f t="shared" ref="C59:C60" si="455">F59+I59+L59+O59+R59+U59+X59+AA59</f>
        <v>0</v>
      </c>
      <c r="D59" s="87">
        <f t="shared" ref="D59:D60" si="456">G59+J59+M59+P59+S59+V59+Y59+AB59</f>
        <v>0</v>
      </c>
      <c r="E59" s="87">
        <f t="shared" ref="E59:E60" si="457">C59+D59</f>
        <v>0</v>
      </c>
      <c r="F59" s="87">
        <f>'106年1月'!F59+'106年2月'!F59+'106年3月'!F59+'106年4月'!F59+'106年5月'!F59+'106年6月'!F59+'106年7月'!F59+'106年8月'!F59+'106年9月'!F59+'106年10月'!F59+'106年11月'!F59+'106年12月'!F59</f>
        <v>0</v>
      </c>
      <c r="G59" s="87">
        <f>'106年1月'!G59+'106年2月'!G59+'106年3月'!G59+'106年4月'!G59+'106年5月'!G59+'106年6月'!G59+'106年7月'!G59+'106年8月'!G59+'106年9月'!G59+'106年10月'!G59+'106年11月'!G59+'106年12月'!G59</f>
        <v>0</v>
      </c>
      <c r="H59" s="87">
        <f t="shared" ref="H59:H60" si="458">F59+G59</f>
        <v>0</v>
      </c>
      <c r="I59" s="87">
        <f>'106年1月'!I59+'106年2月'!I59+'106年3月'!I59+'106年4月'!I59+'106年5月'!I59+'106年6月'!I59+'106年7月'!I59+'106年8月'!I59+'106年9月'!I59+'106年10月'!I59+'106年11月'!I59+'106年12月'!I59</f>
        <v>0</v>
      </c>
      <c r="J59" s="87">
        <f>'106年1月'!J59+'106年2月'!J59+'106年3月'!J59+'106年4月'!J59+'106年5月'!J59+'106年6月'!J59+'106年7月'!J59+'106年8月'!J59+'106年9月'!J59+'106年10月'!J59+'106年11月'!J59+'106年12月'!J59</f>
        <v>0</v>
      </c>
      <c r="K59" s="87">
        <f t="shared" ref="K59:K60" si="459">I59+J59</f>
        <v>0</v>
      </c>
      <c r="L59" s="87">
        <f>'106年1月'!L59+'106年2月'!L59+'106年3月'!L59+'106年4月'!L59+'106年5月'!L59+'106年6月'!L59+'106年7月'!L59+'106年8月'!L59+'106年9月'!L59+'106年10月'!L59+'106年11月'!L59+'106年12月'!L59</f>
        <v>0</v>
      </c>
      <c r="M59" s="87">
        <f>'106年1月'!M59+'106年2月'!M59+'106年3月'!M59+'106年4月'!M59+'106年5月'!M59+'106年6月'!M59+'106年7月'!M59+'106年8月'!M59+'106年9月'!M59+'106年10月'!M59+'106年11月'!M59+'106年12月'!M59</f>
        <v>0</v>
      </c>
      <c r="N59" s="87">
        <f t="shared" ref="N59:N60" si="460">L59+M59</f>
        <v>0</v>
      </c>
      <c r="O59" s="87">
        <f>'106年1月'!O59+'106年2月'!O59+'106年3月'!O59+'106年4月'!O59+'106年5月'!O59+'106年6月'!O59+'106年7月'!O59+'106年8月'!O59+'106年9月'!O59+'106年10月'!O59+'106年11月'!O59+'106年12月'!O59</f>
        <v>0</v>
      </c>
      <c r="P59" s="87">
        <f>'106年1月'!P59+'106年2月'!P59+'106年3月'!P59+'106年4月'!P59+'106年5月'!P59+'106年6月'!P59+'106年7月'!P59+'106年8月'!P59+'106年9月'!P59+'106年10月'!P59+'106年11月'!P59+'106年12月'!P59</f>
        <v>0</v>
      </c>
      <c r="Q59" s="87">
        <f t="shared" ref="Q59:Q60" si="461">O59+P59</f>
        <v>0</v>
      </c>
      <c r="R59" s="87">
        <f>'106年1月'!R59+'106年2月'!R59+'106年3月'!R59+'106年4月'!R59+'106年5月'!R59+'106年6月'!R59+'106年7月'!R59+'106年8月'!R59+'106年9月'!R59+'106年10月'!R59+'106年11月'!R59+'106年12月'!R59</f>
        <v>0</v>
      </c>
      <c r="S59" s="87">
        <f>'106年1月'!S59+'106年2月'!S59+'106年3月'!S59+'106年4月'!S59+'106年5月'!S59+'106年6月'!S59+'106年7月'!S59+'106年8月'!S59+'106年9月'!S59+'106年10月'!S59+'106年11月'!S59+'106年12月'!S59</f>
        <v>0</v>
      </c>
      <c r="T59" s="87">
        <f t="shared" ref="T59:T60" si="462">R59+S59</f>
        <v>0</v>
      </c>
      <c r="U59" s="87">
        <f>'106年1月'!U59+'106年2月'!U59+'106年3月'!U59+'106年4月'!U59+'106年5月'!U59+'106年6月'!U59+'106年7月'!U59+'106年8月'!U59+'106年9月'!U59+'106年10月'!U59+'106年11月'!U59+'106年12月'!U59</f>
        <v>0</v>
      </c>
      <c r="V59" s="87">
        <f>'106年1月'!V59+'106年2月'!V59+'106年3月'!V59+'106年4月'!V59+'106年5月'!V59+'106年6月'!V59+'106年7月'!V59+'106年8月'!V59+'106年9月'!V59+'106年10月'!V59+'106年11月'!V59+'106年12月'!V59</f>
        <v>0</v>
      </c>
      <c r="W59" s="87">
        <f t="shared" ref="W59:W60" si="463">U59+V59</f>
        <v>0</v>
      </c>
      <c r="X59" s="87">
        <f>'106年1月'!X59+'106年2月'!X59+'106年3月'!X59+'106年4月'!X59+'106年5月'!X59+'106年6月'!X59+'106年7月'!X59+'106年8月'!X59+'106年9月'!X59+'106年10月'!X59+'106年11月'!X59+'106年12月'!X59</f>
        <v>0</v>
      </c>
      <c r="Y59" s="87">
        <f>'106年1月'!Y59+'106年2月'!Y59+'106年3月'!Y59+'106年4月'!Y59+'106年5月'!Y59+'106年6月'!Y59+'106年7月'!Y59+'106年8月'!Y59+'106年9月'!Y59+'106年10月'!Y59+'106年11月'!Y59+'106年12月'!Y59</f>
        <v>0</v>
      </c>
      <c r="Z59" s="87">
        <f t="shared" ref="Z59:Z60" si="464">X59+Y59</f>
        <v>0</v>
      </c>
      <c r="AA59" s="87">
        <f>'106年1月'!AA59+'106年2月'!AA59+'106年3月'!AA59+'106年4月'!AA59+'106年5月'!AA59+'106年6月'!AA59+'106年7月'!AA59+'106年8月'!AA59+'106年9月'!AA59+'106年10月'!AA59+'106年11月'!AA59+'106年12月'!AA59</f>
        <v>0</v>
      </c>
      <c r="AB59" s="87">
        <f>'106年1月'!AB59+'106年2月'!AB59+'106年3月'!AB59+'106年4月'!AB59+'106年5月'!AB59+'106年6月'!AB59+'106年7月'!AB59+'106年8月'!AB59+'106年9月'!AB59+'106年10月'!AB59+'106年11月'!AB59+'106年12月'!AB59</f>
        <v>0</v>
      </c>
      <c r="AC59" s="87">
        <f t="shared" ref="AC59:AC60" si="465">AA59+AB59</f>
        <v>0</v>
      </c>
    </row>
    <row r="60" spans="1:34" s="68" customFormat="1" ht="21" customHeight="1">
      <c r="A60" s="129"/>
      <c r="B60" s="61" t="s">
        <v>384</v>
      </c>
      <c r="C60" s="87">
        <f t="shared" si="455"/>
        <v>184505777.5</v>
      </c>
      <c r="D60" s="87">
        <f t="shared" si="456"/>
        <v>78425531.900999993</v>
      </c>
      <c r="E60" s="87">
        <f t="shared" si="457"/>
        <v>262931309.40099999</v>
      </c>
      <c r="F60" s="87">
        <f>'106年1月'!F60+'106年2月'!F60+'106年3月'!F60+'106年4月'!F60+'106年5月'!F60+'106年6月'!F60+'106年7月'!F60+'106年8月'!F60+'106年9月'!F60+'106年10月'!F60+'106年11月'!F60+'106年12月'!F60</f>
        <v>184505777.5</v>
      </c>
      <c r="G60" s="87">
        <f>'106年1月'!G60+'106年2月'!G60+'106年3月'!G60+'106年4月'!G60+'106年5月'!G60+'106年6月'!G60+'106年7月'!G60+'106年8月'!G60+'106年9月'!G60+'106年10月'!G60+'106年11月'!G60+'106年12月'!G60</f>
        <v>78425531.900999993</v>
      </c>
      <c r="H60" s="87">
        <f t="shared" si="458"/>
        <v>262931309.40099999</v>
      </c>
      <c r="I60" s="87">
        <f>'106年1月'!I60+'106年2月'!I60+'106年3月'!I60+'106年4月'!I60+'106年5月'!I60+'106年6月'!I60+'106年7月'!I60+'106年8月'!I60+'106年9月'!I60+'106年10月'!I60+'106年11月'!I60+'106年12月'!I60</f>
        <v>0</v>
      </c>
      <c r="J60" s="87">
        <f>'106年1月'!J60+'106年2月'!J60+'106年3月'!J60+'106年4月'!J60+'106年5月'!J60+'106年6月'!J60+'106年7月'!J60+'106年8月'!J60+'106年9月'!J60+'106年10月'!J60+'106年11月'!J60+'106年12月'!J60</f>
        <v>0</v>
      </c>
      <c r="K60" s="87">
        <f t="shared" si="459"/>
        <v>0</v>
      </c>
      <c r="L60" s="87">
        <f>'106年1月'!L60+'106年2月'!L60+'106年3月'!L60+'106年4月'!L60+'106年5月'!L60+'106年6月'!L60+'106年7月'!L60+'106年8月'!L60+'106年9月'!L60+'106年10月'!L60+'106年11月'!L60+'106年12月'!L60</f>
        <v>0</v>
      </c>
      <c r="M60" s="87">
        <f>'106年1月'!M60+'106年2月'!M60+'106年3月'!M60+'106年4月'!M60+'106年5月'!M60+'106年6月'!M60+'106年7月'!M60+'106年8月'!M60+'106年9月'!M60+'106年10月'!M60+'106年11月'!M60+'106年12月'!M60</f>
        <v>0</v>
      </c>
      <c r="N60" s="87">
        <f t="shared" si="460"/>
        <v>0</v>
      </c>
      <c r="O60" s="87">
        <f>'106年1月'!O60+'106年2月'!O60+'106年3月'!O60+'106年4月'!O60+'106年5月'!O60+'106年6月'!O60+'106年7月'!O60+'106年8月'!O60+'106年9月'!O60+'106年10月'!O60+'106年11月'!O60+'106年12月'!O60</f>
        <v>0</v>
      </c>
      <c r="P60" s="87">
        <f>'106年1月'!P60+'106年2月'!P60+'106年3月'!P60+'106年4月'!P60+'106年5月'!P60+'106年6月'!P60+'106年7月'!P60+'106年8月'!P60+'106年9月'!P60+'106年10月'!P60+'106年11月'!P60+'106年12月'!P60</f>
        <v>0</v>
      </c>
      <c r="Q60" s="87">
        <f t="shared" si="461"/>
        <v>0</v>
      </c>
      <c r="R60" s="87">
        <f>'106年1月'!R60+'106年2月'!R60+'106年3月'!R60+'106年4月'!R60+'106年5月'!R60+'106年6月'!R60+'106年7月'!R60+'106年8月'!R60+'106年9月'!R60+'106年10月'!R60+'106年11月'!R60+'106年12月'!R60</f>
        <v>0</v>
      </c>
      <c r="S60" s="87">
        <f>'106年1月'!S60+'106年2月'!S60+'106年3月'!S60+'106年4月'!S60+'106年5月'!S60+'106年6月'!S60+'106年7月'!S60+'106年8月'!S60+'106年9月'!S60+'106年10月'!S60+'106年11月'!S60+'106年12月'!S60</f>
        <v>0</v>
      </c>
      <c r="T60" s="87">
        <f t="shared" si="462"/>
        <v>0</v>
      </c>
      <c r="U60" s="87">
        <f>'106年1月'!U60+'106年2月'!U60+'106年3月'!U60+'106年4月'!U60+'106年5月'!U60+'106年6月'!U60+'106年7月'!U60+'106年8月'!U60+'106年9月'!U60+'106年10月'!U60+'106年11月'!U60+'106年12月'!U60</f>
        <v>0</v>
      </c>
      <c r="V60" s="87">
        <f>'106年1月'!V60+'106年2月'!V60+'106年3月'!V60+'106年4月'!V60+'106年5月'!V60+'106年6月'!V60+'106年7月'!V60+'106年8月'!V60+'106年9月'!V60+'106年10月'!V60+'106年11月'!V60+'106年12月'!V60</f>
        <v>0</v>
      </c>
      <c r="W60" s="87">
        <f t="shared" si="463"/>
        <v>0</v>
      </c>
      <c r="X60" s="87">
        <f>'106年1月'!X60+'106年2月'!X60+'106年3月'!X60+'106年4月'!X60+'106年5月'!X60+'106年6月'!X60+'106年7月'!X60+'106年8月'!X60+'106年9月'!X60+'106年10月'!X60+'106年11月'!X60+'106年12月'!X60</f>
        <v>0</v>
      </c>
      <c r="Y60" s="87">
        <f>'106年1月'!Y60+'106年2月'!Y60+'106年3月'!Y60+'106年4月'!Y60+'106年5月'!Y60+'106年6月'!Y60+'106年7月'!Y60+'106年8月'!Y60+'106年9月'!Y60+'106年10月'!Y60+'106年11月'!Y60+'106年12月'!Y60</f>
        <v>0</v>
      </c>
      <c r="Z60" s="87">
        <f t="shared" si="464"/>
        <v>0</v>
      </c>
      <c r="AA60" s="87">
        <f>'106年1月'!AA60+'106年2月'!AA60+'106年3月'!AA60+'106年4月'!AA60+'106年5月'!AA60+'106年6月'!AA60+'106年7月'!AA60+'106年8月'!AA60+'106年9月'!AA60+'106年10月'!AA60+'106年11月'!AA60+'106年12月'!AA60</f>
        <v>0</v>
      </c>
      <c r="AB60" s="87">
        <f>'106年1月'!AB60+'106年2月'!AB60+'106年3月'!AB60+'106年4月'!AB60+'106年5月'!AB60+'106年6月'!AB60+'106年7月'!AB60+'106年8月'!AB60+'106年9月'!AB60+'106年10月'!AB60+'106年11月'!AB60+'106年12月'!AB60</f>
        <v>0</v>
      </c>
      <c r="AC60" s="87">
        <f t="shared" si="465"/>
        <v>0</v>
      </c>
    </row>
    <row r="61" spans="1:34" ht="21" customHeight="1">
      <c r="A61" s="71" t="s">
        <v>385</v>
      </c>
      <c r="B61" s="71"/>
      <c r="C61" s="100">
        <f>C58+C59+C60</f>
        <v>184505777.5</v>
      </c>
      <c r="D61" s="100">
        <f t="shared" ref="D61" si="466">D58+D59+D60</f>
        <v>78425531.900999993</v>
      </c>
      <c r="E61" s="100">
        <f t="shared" ref="E61" si="467">E58+E59+E60</f>
        <v>262931309.40099999</v>
      </c>
      <c r="F61" s="100">
        <f t="shared" ref="F61" si="468">F58+F59+F60</f>
        <v>184505777.5</v>
      </c>
      <c r="G61" s="100">
        <f t="shared" ref="G61" si="469">G58+G59+G60</f>
        <v>78425531.900999993</v>
      </c>
      <c r="H61" s="100">
        <f t="shared" ref="H61" si="470">H58+H59+H60</f>
        <v>262931309.40099999</v>
      </c>
      <c r="I61" s="100">
        <f t="shared" ref="I61" si="471">I58+I59+I60</f>
        <v>0</v>
      </c>
      <c r="J61" s="100">
        <f t="shared" ref="J61" si="472">J58+J59+J60</f>
        <v>0</v>
      </c>
      <c r="K61" s="100">
        <f t="shared" ref="K61" si="473">K58+K59+K60</f>
        <v>0</v>
      </c>
      <c r="L61" s="100">
        <f t="shared" ref="L61" si="474">L58+L59+L60</f>
        <v>0</v>
      </c>
      <c r="M61" s="100">
        <f t="shared" ref="M61" si="475">M58+M59+M60</f>
        <v>0</v>
      </c>
      <c r="N61" s="100">
        <f t="shared" ref="N61" si="476">N58+N59+N60</f>
        <v>0</v>
      </c>
      <c r="O61" s="100">
        <f t="shared" ref="O61" si="477">O58+O59+O60</f>
        <v>0</v>
      </c>
      <c r="P61" s="100">
        <f t="shared" ref="P61" si="478">P58+P59+P60</f>
        <v>0</v>
      </c>
      <c r="Q61" s="100">
        <f t="shared" ref="Q61" si="479">Q58+Q59+Q60</f>
        <v>0</v>
      </c>
      <c r="R61" s="100">
        <f t="shared" ref="R61" si="480">R58+R59+R60</f>
        <v>0</v>
      </c>
      <c r="S61" s="100">
        <f t="shared" ref="S61" si="481">S58+S59+S60</f>
        <v>0</v>
      </c>
      <c r="T61" s="100">
        <f t="shared" ref="T61" si="482">T58+T59+T60</f>
        <v>0</v>
      </c>
      <c r="U61" s="100">
        <f t="shared" ref="U61" si="483">U58+U59+U60</f>
        <v>0</v>
      </c>
      <c r="V61" s="100">
        <f t="shared" ref="V61" si="484">V58+V59+V60</f>
        <v>0</v>
      </c>
      <c r="W61" s="100">
        <f t="shared" ref="W61" si="485">W58+W59+W60</f>
        <v>0</v>
      </c>
      <c r="X61" s="100">
        <f t="shared" ref="X61" si="486">X58+X59+X60</f>
        <v>0</v>
      </c>
      <c r="Y61" s="100">
        <f t="shared" ref="Y61" si="487">Y58+Y59+Y60</f>
        <v>0</v>
      </c>
      <c r="Z61" s="100">
        <f t="shared" ref="Z61" si="488">Z58+Z59+Z60</f>
        <v>0</v>
      </c>
      <c r="AA61" s="100">
        <f t="shared" ref="AA61" si="489">AA58+AA59+AA60</f>
        <v>0</v>
      </c>
      <c r="AB61" s="100">
        <f t="shared" ref="AB61" si="490">AB58+AB59+AB60</f>
        <v>0</v>
      </c>
      <c r="AC61" s="100">
        <f t="shared" ref="AC61" si="491">AC58+AC59+AC60</f>
        <v>0</v>
      </c>
      <c r="AD61" s="68"/>
      <c r="AE61" s="68"/>
      <c r="AF61" s="68"/>
      <c r="AG61" s="68"/>
      <c r="AH61" s="68"/>
    </row>
    <row r="62" spans="1:34" s="68" customFormat="1" ht="21" customHeight="1">
      <c r="A62" s="128" t="s">
        <v>399</v>
      </c>
      <c r="B62" s="62" t="s">
        <v>382</v>
      </c>
      <c r="C62" s="87">
        <f>F62+I62+L62+O62+R62+U62+X62+AA62</f>
        <v>0</v>
      </c>
      <c r="D62" s="87">
        <f>G62+J62+M62+P62+S62+V62+Y62+AB62</f>
        <v>3834201.8840000001</v>
      </c>
      <c r="E62" s="87">
        <f>C62+D62</f>
        <v>3834201.8840000001</v>
      </c>
      <c r="F62" s="87">
        <f>'106年1月'!F62+'106年2月'!F62+'106年3月'!F62+'106年4月'!F62+'106年5月'!F62+'106年6月'!F62+'106年7月'!F62+'106年8月'!F62+'106年9月'!F62+'106年10月'!F62+'106年11月'!F62+'106年12月'!F62</f>
        <v>0</v>
      </c>
      <c r="G62" s="87">
        <f>'106年1月'!G62+'106年2月'!G62+'106年3月'!G62+'106年4月'!G62+'106年5月'!G62+'106年6月'!G62+'106年7月'!G62+'106年8月'!G62+'106年9月'!G62+'106年10月'!G62+'106年11月'!G62+'106年12月'!G62</f>
        <v>3834201.8840000001</v>
      </c>
      <c r="H62" s="87">
        <f>F62+G62</f>
        <v>3834201.8840000001</v>
      </c>
      <c r="I62" s="87">
        <f>'106年1月'!I62+'106年2月'!I62+'106年3月'!I62+'106年4月'!I62+'106年5月'!I62+'106年6月'!I62+'106年7月'!I62+'106年8月'!I62+'106年9月'!I62+'106年10月'!I62+'106年11月'!I62+'106年12月'!I62</f>
        <v>0</v>
      </c>
      <c r="J62" s="87">
        <f>'106年1月'!J62+'106年2月'!J62+'106年3月'!J62+'106年4月'!J62+'106年5月'!J62+'106年6月'!J62+'106年7月'!J62+'106年8月'!J62+'106年9月'!J62+'106年10月'!J62+'106年11月'!J62+'106年12月'!J62</f>
        <v>0</v>
      </c>
      <c r="K62" s="87">
        <f>I62+J62</f>
        <v>0</v>
      </c>
      <c r="L62" s="87">
        <f>'106年1月'!L62+'106年2月'!L62+'106年3月'!L62+'106年4月'!L62+'106年5月'!L62+'106年6月'!L62+'106年7月'!L62+'106年8月'!L62+'106年9月'!L62+'106年10月'!L62+'106年11月'!L62+'106年12月'!L62</f>
        <v>0</v>
      </c>
      <c r="M62" s="87">
        <f>'106年1月'!M62+'106年2月'!M62+'106年3月'!M62+'106年4月'!M62+'106年5月'!M62+'106年6月'!M62+'106年7月'!M62+'106年8月'!M62+'106年9月'!M62+'106年10月'!M62+'106年11月'!M62+'106年12月'!M62</f>
        <v>0</v>
      </c>
      <c r="N62" s="87">
        <f>L62+M62</f>
        <v>0</v>
      </c>
      <c r="O62" s="87">
        <f>'106年1月'!O62+'106年2月'!O62+'106年3月'!O62+'106年4月'!O62+'106年5月'!O62+'106年6月'!O62+'106年7月'!O62+'106年8月'!O62+'106年9月'!O62+'106年10月'!O62+'106年11月'!O62+'106年12月'!O62</f>
        <v>0</v>
      </c>
      <c r="P62" s="87">
        <f>'106年1月'!P62+'106年2月'!P62+'106年3月'!P62+'106年4月'!P62+'106年5月'!P62+'106年6月'!P62+'106年7月'!P62+'106年8月'!P62+'106年9月'!P62+'106年10月'!P62+'106年11月'!P62+'106年12月'!P62</f>
        <v>0</v>
      </c>
      <c r="Q62" s="87">
        <f>O62+P62</f>
        <v>0</v>
      </c>
      <c r="R62" s="87">
        <f>'106年1月'!R62+'106年2月'!R62+'106年3月'!R62+'106年4月'!R62+'106年5月'!R62+'106年6月'!R62+'106年7月'!R62+'106年8月'!R62+'106年9月'!R62+'106年10月'!R62+'106年11月'!R62+'106年12月'!R62</f>
        <v>0</v>
      </c>
      <c r="S62" s="87">
        <f>'106年1月'!S62+'106年2月'!S62+'106年3月'!S62+'106年4月'!S62+'106年5月'!S62+'106年6月'!S62+'106年7月'!S62+'106年8月'!S62+'106年9月'!S62+'106年10月'!S62+'106年11月'!S62+'106年12月'!S62</f>
        <v>0</v>
      </c>
      <c r="T62" s="87">
        <f>R62+S62</f>
        <v>0</v>
      </c>
      <c r="U62" s="87">
        <f>'106年1月'!U62+'106年2月'!U62+'106年3月'!U62+'106年4月'!U62+'106年5月'!U62+'106年6月'!U62+'106年7月'!U62+'106年8月'!U62+'106年9月'!U62+'106年10月'!U62+'106年11月'!U62+'106年12月'!U62</f>
        <v>0</v>
      </c>
      <c r="V62" s="87">
        <f>'106年1月'!V62+'106年2月'!V62+'106年3月'!V62+'106年4月'!V62+'106年5月'!V62+'106年6月'!V62+'106年7月'!V62+'106年8月'!V62+'106年9月'!V62+'106年10月'!V62+'106年11月'!V62+'106年12月'!V62</f>
        <v>0</v>
      </c>
      <c r="W62" s="87">
        <f>U62+V62</f>
        <v>0</v>
      </c>
      <c r="X62" s="87">
        <f>'106年1月'!X62+'106年2月'!X62+'106年3月'!X62+'106年4月'!X62+'106年5月'!X62+'106年6月'!X62+'106年7月'!X62+'106年8月'!X62+'106年9月'!X62+'106年10月'!X62+'106年11月'!X62+'106年12月'!X62</f>
        <v>0</v>
      </c>
      <c r="Y62" s="87">
        <f>'106年1月'!Y62+'106年2月'!Y62+'106年3月'!Y62+'106年4月'!Y62+'106年5月'!Y62+'106年6月'!Y62+'106年7月'!Y62+'106年8月'!Y62+'106年9月'!Y62+'106年10月'!Y62+'106年11月'!Y62+'106年12月'!Y62</f>
        <v>0</v>
      </c>
      <c r="Z62" s="87">
        <f>X62+Y62</f>
        <v>0</v>
      </c>
      <c r="AA62" s="87">
        <f>'106年1月'!AA62+'106年2月'!AA62+'106年3月'!AA62+'106年4月'!AA62+'106年5月'!AA62+'106年6月'!AA62+'106年7月'!AA62+'106年8月'!AA62+'106年9月'!AA62+'106年10月'!AA62+'106年11月'!AA62+'106年12月'!AA62</f>
        <v>0</v>
      </c>
      <c r="AB62" s="87">
        <f>'106年1月'!AB62+'106年2月'!AB62+'106年3月'!AB62+'106年4月'!AB62+'106年5月'!AB62+'106年6月'!AB62+'106年7月'!AB62+'106年8月'!AB62+'106年9月'!AB62+'106年10月'!AB62+'106年11月'!AB62+'106年12月'!AB62</f>
        <v>0</v>
      </c>
      <c r="AC62" s="87">
        <f>AA62+AB62</f>
        <v>0</v>
      </c>
    </row>
    <row r="63" spans="1:34" s="68" customFormat="1" ht="21" customHeight="1">
      <c r="A63" s="129"/>
      <c r="B63" s="61" t="s">
        <v>383</v>
      </c>
      <c r="C63" s="87">
        <f t="shared" ref="C63:C64" si="492">F63+I63+L63+O63+R63+U63+X63+AA63</f>
        <v>0</v>
      </c>
      <c r="D63" s="87">
        <f t="shared" ref="D63:D64" si="493">G63+J63+M63+P63+S63+V63+Y63+AB63</f>
        <v>0</v>
      </c>
      <c r="E63" s="87">
        <f t="shared" ref="E63:E64" si="494">C63+D63</f>
        <v>0</v>
      </c>
      <c r="F63" s="87">
        <f>'106年1月'!F63+'106年2月'!F63+'106年3月'!F63+'106年4月'!F63+'106年5月'!F63+'106年6月'!F63+'106年7月'!F63+'106年8月'!F63+'106年9月'!F63+'106年10月'!F63+'106年11月'!F63+'106年12月'!F63</f>
        <v>0</v>
      </c>
      <c r="G63" s="87">
        <f>'106年1月'!G63+'106年2月'!G63+'106年3月'!G63+'106年4月'!G63+'106年5月'!G63+'106年6月'!G63+'106年7月'!G63+'106年8月'!G63+'106年9月'!G63+'106年10月'!G63+'106年11月'!G63+'106年12月'!G63</f>
        <v>0</v>
      </c>
      <c r="H63" s="87">
        <f t="shared" ref="H63:H64" si="495">F63+G63</f>
        <v>0</v>
      </c>
      <c r="I63" s="87">
        <f>'106年1月'!I63+'106年2月'!I63+'106年3月'!I63+'106年4月'!I63+'106年5月'!I63+'106年6月'!I63+'106年7月'!I63+'106年8月'!I63+'106年9月'!I63+'106年10月'!I63+'106年11月'!I63+'106年12月'!I63</f>
        <v>0</v>
      </c>
      <c r="J63" s="87">
        <f>'106年1月'!J63+'106年2月'!J63+'106年3月'!J63+'106年4月'!J63+'106年5月'!J63+'106年6月'!J63+'106年7月'!J63+'106年8月'!J63+'106年9月'!J63+'106年10月'!J63+'106年11月'!J63+'106年12月'!J63</f>
        <v>0</v>
      </c>
      <c r="K63" s="87">
        <f t="shared" ref="K63:K64" si="496">I63+J63</f>
        <v>0</v>
      </c>
      <c r="L63" s="87">
        <f>'106年1月'!L63+'106年2月'!L63+'106年3月'!L63+'106年4月'!L63+'106年5月'!L63+'106年6月'!L63+'106年7月'!L63+'106年8月'!L63+'106年9月'!L63+'106年10月'!L63+'106年11月'!L63+'106年12月'!L63</f>
        <v>0</v>
      </c>
      <c r="M63" s="87">
        <f>'106年1月'!M63+'106年2月'!M63+'106年3月'!M63+'106年4月'!M63+'106年5月'!M63+'106年6月'!M63+'106年7月'!M63+'106年8月'!M63+'106年9月'!M63+'106年10月'!M63+'106年11月'!M63+'106年12月'!M63</f>
        <v>0</v>
      </c>
      <c r="N63" s="87">
        <f t="shared" ref="N63:N64" si="497">L63+M63</f>
        <v>0</v>
      </c>
      <c r="O63" s="87">
        <f>'106年1月'!O63+'106年2月'!O63+'106年3月'!O63+'106年4月'!O63+'106年5月'!O63+'106年6月'!O63+'106年7月'!O63+'106年8月'!O63+'106年9月'!O63+'106年10月'!O63+'106年11月'!O63+'106年12月'!O63</f>
        <v>0</v>
      </c>
      <c r="P63" s="87">
        <f>'106年1月'!P63+'106年2月'!P63+'106年3月'!P63+'106年4月'!P63+'106年5月'!P63+'106年6月'!P63+'106年7月'!P63+'106年8月'!P63+'106年9月'!P63+'106年10月'!P63+'106年11月'!P63+'106年12月'!P63</f>
        <v>0</v>
      </c>
      <c r="Q63" s="87">
        <f t="shared" ref="Q63:Q64" si="498">O63+P63</f>
        <v>0</v>
      </c>
      <c r="R63" s="87">
        <f>'106年1月'!R63+'106年2月'!R63+'106年3月'!R63+'106年4月'!R63+'106年5月'!R63+'106年6月'!R63+'106年7月'!R63+'106年8月'!R63+'106年9月'!R63+'106年10月'!R63+'106年11月'!R63+'106年12月'!R63</f>
        <v>0</v>
      </c>
      <c r="S63" s="87">
        <f>'106年1月'!S63+'106年2月'!S63+'106年3月'!S63+'106年4月'!S63+'106年5月'!S63+'106年6月'!S63+'106年7月'!S63+'106年8月'!S63+'106年9月'!S63+'106年10月'!S63+'106年11月'!S63+'106年12月'!S63</f>
        <v>0</v>
      </c>
      <c r="T63" s="87">
        <f t="shared" ref="T63:T64" si="499">R63+S63</f>
        <v>0</v>
      </c>
      <c r="U63" s="87">
        <f>'106年1月'!U63+'106年2月'!U63+'106年3月'!U63+'106年4月'!U63+'106年5月'!U63+'106年6月'!U63+'106年7月'!U63+'106年8月'!U63+'106年9月'!U63+'106年10月'!U63+'106年11月'!U63+'106年12月'!U63</f>
        <v>0</v>
      </c>
      <c r="V63" s="87">
        <f>'106年1月'!V63+'106年2月'!V63+'106年3月'!V63+'106年4月'!V63+'106年5月'!V63+'106年6月'!V63+'106年7月'!V63+'106年8月'!V63+'106年9月'!V63+'106年10月'!V63+'106年11月'!V63+'106年12月'!V63</f>
        <v>0</v>
      </c>
      <c r="W63" s="87">
        <f t="shared" ref="W63:W64" si="500">U63+V63</f>
        <v>0</v>
      </c>
      <c r="X63" s="87">
        <f>'106年1月'!X63+'106年2月'!X63+'106年3月'!X63+'106年4月'!X63+'106年5月'!X63+'106年6月'!X63+'106年7月'!X63+'106年8月'!X63+'106年9月'!X63+'106年10月'!X63+'106年11月'!X63+'106年12月'!X63</f>
        <v>0</v>
      </c>
      <c r="Y63" s="87">
        <f>'106年1月'!Y63+'106年2月'!Y63+'106年3月'!Y63+'106年4月'!Y63+'106年5月'!Y63+'106年6月'!Y63+'106年7月'!Y63+'106年8月'!Y63+'106年9月'!Y63+'106年10月'!Y63+'106年11月'!Y63+'106年12月'!Y63</f>
        <v>0</v>
      </c>
      <c r="Z63" s="87">
        <f t="shared" ref="Z63:Z64" si="501">X63+Y63</f>
        <v>0</v>
      </c>
      <c r="AA63" s="87">
        <f>'106年1月'!AA63+'106年2月'!AA63+'106年3月'!AA63+'106年4月'!AA63+'106年5月'!AA63+'106年6月'!AA63+'106年7月'!AA63+'106年8月'!AA63+'106年9月'!AA63+'106年10月'!AA63+'106年11月'!AA63+'106年12月'!AA63</f>
        <v>0</v>
      </c>
      <c r="AB63" s="87">
        <f>'106年1月'!AB63+'106年2月'!AB63+'106年3月'!AB63+'106年4月'!AB63+'106年5月'!AB63+'106年6月'!AB63+'106年7月'!AB63+'106年8月'!AB63+'106年9月'!AB63+'106年10月'!AB63+'106年11月'!AB63+'106年12月'!AB63</f>
        <v>0</v>
      </c>
      <c r="AC63" s="87">
        <f t="shared" ref="AC63:AC64" si="502">AA63+AB63</f>
        <v>0</v>
      </c>
    </row>
    <row r="64" spans="1:34" s="68" customFormat="1" ht="21" customHeight="1">
      <c r="A64" s="129"/>
      <c r="B64" s="61" t="s">
        <v>384</v>
      </c>
      <c r="C64" s="87">
        <f t="shared" si="492"/>
        <v>168930055.79000002</v>
      </c>
      <c r="D64" s="87">
        <f t="shared" si="493"/>
        <v>216390541.079</v>
      </c>
      <c r="E64" s="87">
        <f t="shared" si="494"/>
        <v>385320596.86900002</v>
      </c>
      <c r="F64" s="87">
        <f>'106年1月'!F64+'106年2月'!F64+'106年3月'!F64+'106年4月'!F64+'106年5月'!F64+'106年6月'!F64+'106年7月'!F64+'106年8月'!F64+'106年9月'!F64+'106年10月'!F64+'106年11月'!F64+'106年12月'!F64</f>
        <v>168930055.79000002</v>
      </c>
      <c r="G64" s="87">
        <f>'106年1月'!G64+'106年2月'!G64+'106年3月'!G64+'106年4月'!G64+'106年5月'!G64+'106年6月'!G64+'106年7月'!G64+'106年8月'!G64+'106年9月'!G64+'106年10月'!G64+'106年11月'!G64+'106年12月'!G64</f>
        <v>216390541.079</v>
      </c>
      <c r="H64" s="87">
        <f t="shared" si="495"/>
        <v>385320596.86900002</v>
      </c>
      <c r="I64" s="87">
        <f>'106年1月'!I64+'106年2月'!I64+'106年3月'!I64+'106年4月'!I64+'106年5月'!I64+'106年6月'!I64+'106年7月'!I64+'106年8月'!I64+'106年9月'!I64+'106年10月'!I64+'106年11月'!I64+'106年12月'!I64</f>
        <v>0</v>
      </c>
      <c r="J64" s="87">
        <f>'106年1月'!J64+'106年2月'!J64+'106年3月'!J64+'106年4月'!J64+'106年5月'!J64+'106年6月'!J64+'106年7月'!J64+'106年8月'!J64+'106年9月'!J64+'106年10月'!J64+'106年11月'!J64+'106年12月'!J64</f>
        <v>0</v>
      </c>
      <c r="K64" s="87">
        <f t="shared" si="496"/>
        <v>0</v>
      </c>
      <c r="L64" s="87">
        <f>'106年1月'!L64+'106年2月'!L64+'106年3月'!L64+'106年4月'!L64+'106年5月'!L64+'106年6月'!L64+'106年7月'!L64+'106年8月'!L64+'106年9月'!L64+'106年10月'!L64+'106年11月'!L64+'106年12月'!L64</f>
        <v>0</v>
      </c>
      <c r="M64" s="87">
        <f>'106年1月'!M64+'106年2月'!M64+'106年3月'!M64+'106年4月'!M64+'106年5月'!M64+'106年6月'!M64+'106年7月'!M64+'106年8月'!M64+'106年9月'!M64+'106年10月'!M64+'106年11月'!M64+'106年12月'!M64</f>
        <v>0</v>
      </c>
      <c r="N64" s="87">
        <f t="shared" si="497"/>
        <v>0</v>
      </c>
      <c r="O64" s="87">
        <f>'106年1月'!O64+'106年2月'!O64+'106年3月'!O64+'106年4月'!O64+'106年5月'!O64+'106年6月'!O64+'106年7月'!O64+'106年8月'!O64+'106年9月'!O64+'106年10月'!O64+'106年11月'!O64+'106年12月'!O64</f>
        <v>0</v>
      </c>
      <c r="P64" s="87">
        <f>'106年1月'!P64+'106年2月'!P64+'106年3月'!P64+'106年4月'!P64+'106年5月'!P64+'106年6月'!P64+'106年7月'!P64+'106年8月'!P64+'106年9月'!P64+'106年10月'!P64+'106年11月'!P64+'106年12月'!P64</f>
        <v>0</v>
      </c>
      <c r="Q64" s="87">
        <f t="shared" si="498"/>
        <v>0</v>
      </c>
      <c r="R64" s="87">
        <f>'106年1月'!R64+'106年2月'!R64+'106年3月'!R64+'106年4月'!R64+'106年5月'!R64+'106年6月'!R64+'106年7月'!R64+'106年8月'!R64+'106年9月'!R64+'106年10月'!R64+'106年11月'!R64+'106年12月'!R64</f>
        <v>0</v>
      </c>
      <c r="S64" s="87">
        <f>'106年1月'!S64+'106年2月'!S64+'106年3月'!S64+'106年4月'!S64+'106年5月'!S64+'106年6月'!S64+'106年7月'!S64+'106年8月'!S64+'106年9月'!S64+'106年10月'!S64+'106年11月'!S64+'106年12月'!S64</f>
        <v>0</v>
      </c>
      <c r="T64" s="87">
        <f t="shared" si="499"/>
        <v>0</v>
      </c>
      <c r="U64" s="87">
        <f>'106年1月'!U64+'106年2月'!U64+'106年3月'!U64+'106年4月'!U64+'106年5月'!U64+'106年6月'!U64+'106年7月'!U64+'106年8月'!U64+'106年9月'!U64+'106年10月'!U64+'106年11月'!U64+'106年12月'!U64</f>
        <v>0</v>
      </c>
      <c r="V64" s="87">
        <f>'106年1月'!V64+'106年2月'!V64+'106年3月'!V64+'106年4月'!V64+'106年5月'!V64+'106年6月'!V64+'106年7月'!V64+'106年8月'!V64+'106年9月'!V64+'106年10月'!V64+'106年11月'!V64+'106年12月'!V64</f>
        <v>0</v>
      </c>
      <c r="W64" s="87">
        <f t="shared" si="500"/>
        <v>0</v>
      </c>
      <c r="X64" s="87">
        <f>'106年1月'!X64+'106年2月'!X64+'106年3月'!X64+'106年4月'!X64+'106年5月'!X64+'106年6月'!X64+'106年7月'!X64+'106年8月'!X64+'106年9月'!X64+'106年10月'!X64+'106年11月'!X64+'106年12月'!X64</f>
        <v>0</v>
      </c>
      <c r="Y64" s="87">
        <f>'106年1月'!Y64+'106年2月'!Y64+'106年3月'!Y64+'106年4月'!Y64+'106年5月'!Y64+'106年6月'!Y64+'106年7月'!Y64+'106年8月'!Y64+'106年9月'!Y64+'106年10月'!Y64+'106年11月'!Y64+'106年12月'!Y64</f>
        <v>0</v>
      </c>
      <c r="Z64" s="87">
        <f t="shared" si="501"/>
        <v>0</v>
      </c>
      <c r="AA64" s="87">
        <f>'106年1月'!AA64+'106年2月'!AA64+'106年3月'!AA64+'106年4月'!AA64+'106年5月'!AA64+'106年6月'!AA64+'106年7月'!AA64+'106年8月'!AA64+'106年9月'!AA64+'106年10月'!AA64+'106年11月'!AA64+'106年12月'!AA64</f>
        <v>0</v>
      </c>
      <c r="AB64" s="87">
        <f>'106年1月'!AB64+'106年2月'!AB64+'106年3月'!AB64+'106年4月'!AB64+'106年5月'!AB64+'106年6月'!AB64+'106年7月'!AB64+'106年8月'!AB64+'106年9月'!AB64+'106年10月'!AB64+'106年11月'!AB64+'106年12月'!AB64</f>
        <v>0</v>
      </c>
      <c r="AC64" s="87">
        <f t="shared" si="502"/>
        <v>0</v>
      </c>
    </row>
    <row r="65" spans="1:34" ht="21" customHeight="1">
      <c r="A65" s="71" t="s">
        <v>385</v>
      </c>
      <c r="B65" s="71"/>
      <c r="C65" s="100">
        <f>C62+C63+C64</f>
        <v>168930055.79000002</v>
      </c>
      <c r="D65" s="100">
        <f t="shared" ref="D65" si="503">D62+D63+D64</f>
        <v>220224742.963</v>
      </c>
      <c r="E65" s="100">
        <f t="shared" ref="E65" si="504">E62+E63+E64</f>
        <v>389154798.75300002</v>
      </c>
      <c r="F65" s="100">
        <f t="shared" ref="F65" si="505">F62+F63+F64</f>
        <v>168930055.79000002</v>
      </c>
      <c r="G65" s="100">
        <f t="shared" ref="G65" si="506">G62+G63+G64</f>
        <v>220224742.963</v>
      </c>
      <c r="H65" s="100">
        <f t="shared" ref="H65" si="507">H62+H63+H64</f>
        <v>389154798.75300002</v>
      </c>
      <c r="I65" s="100">
        <f t="shared" ref="I65" si="508">I62+I63+I64</f>
        <v>0</v>
      </c>
      <c r="J65" s="100">
        <f t="shared" ref="J65" si="509">J62+J63+J64</f>
        <v>0</v>
      </c>
      <c r="K65" s="100">
        <f t="shared" ref="K65" si="510">K62+K63+K64</f>
        <v>0</v>
      </c>
      <c r="L65" s="100">
        <f t="shared" ref="L65" si="511">L62+L63+L64</f>
        <v>0</v>
      </c>
      <c r="M65" s="100">
        <f t="shared" ref="M65" si="512">M62+M63+M64</f>
        <v>0</v>
      </c>
      <c r="N65" s="100">
        <f t="shared" ref="N65" si="513">N62+N63+N64</f>
        <v>0</v>
      </c>
      <c r="O65" s="100">
        <f t="shared" ref="O65" si="514">O62+O63+O64</f>
        <v>0</v>
      </c>
      <c r="P65" s="100">
        <f t="shared" ref="P65" si="515">P62+P63+P64</f>
        <v>0</v>
      </c>
      <c r="Q65" s="100">
        <f t="shared" ref="Q65" si="516">Q62+Q63+Q64</f>
        <v>0</v>
      </c>
      <c r="R65" s="100">
        <f t="shared" ref="R65" si="517">R62+R63+R64</f>
        <v>0</v>
      </c>
      <c r="S65" s="100">
        <f t="shared" ref="S65" si="518">S62+S63+S64</f>
        <v>0</v>
      </c>
      <c r="T65" s="100">
        <f t="shared" ref="T65" si="519">T62+T63+T64</f>
        <v>0</v>
      </c>
      <c r="U65" s="100">
        <f t="shared" ref="U65" si="520">U62+U63+U64</f>
        <v>0</v>
      </c>
      <c r="V65" s="100">
        <f t="shared" ref="V65" si="521">V62+V63+V64</f>
        <v>0</v>
      </c>
      <c r="W65" s="100">
        <f t="shared" ref="W65" si="522">W62+W63+W64</f>
        <v>0</v>
      </c>
      <c r="X65" s="100">
        <f t="shared" ref="X65" si="523">X62+X63+X64</f>
        <v>0</v>
      </c>
      <c r="Y65" s="100">
        <f t="shared" ref="Y65" si="524">Y62+Y63+Y64</f>
        <v>0</v>
      </c>
      <c r="Z65" s="100">
        <f t="shared" ref="Z65" si="525">Z62+Z63+Z64</f>
        <v>0</v>
      </c>
      <c r="AA65" s="100">
        <f t="shared" ref="AA65" si="526">AA62+AA63+AA64</f>
        <v>0</v>
      </c>
      <c r="AB65" s="100">
        <f t="shared" ref="AB65" si="527">AB62+AB63+AB64</f>
        <v>0</v>
      </c>
      <c r="AC65" s="100">
        <f t="shared" ref="AC65" si="528">AC62+AC63+AC64</f>
        <v>0</v>
      </c>
      <c r="AD65" s="68"/>
      <c r="AE65" s="68"/>
      <c r="AF65" s="68"/>
      <c r="AG65" s="68"/>
      <c r="AH65" s="68"/>
    </row>
    <row r="66" spans="1:34" s="68" customFormat="1" ht="21" customHeight="1">
      <c r="A66" s="128" t="s">
        <v>400</v>
      </c>
      <c r="B66" s="62" t="s">
        <v>382</v>
      </c>
      <c r="C66" s="87">
        <f>F66+I66+L66+O66+R66+U66+X66+AA66</f>
        <v>0</v>
      </c>
      <c r="D66" s="87">
        <f>G66+J66+M66+P66+S66+V66+Y66+AB66</f>
        <v>0</v>
      </c>
      <c r="E66" s="87">
        <f>C66+D66</f>
        <v>0</v>
      </c>
      <c r="F66" s="87">
        <f>'106年1月'!F66+'106年2月'!F66+'106年3月'!F66+'106年4月'!F66+'106年5月'!F66+'106年6月'!F66+'106年7月'!F66+'106年8月'!F66+'106年9月'!F66+'106年10月'!F66+'106年11月'!F66+'106年12月'!F66</f>
        <v>0</v>
      </c>
      <c r="G66" s="87">
        <f>'106年1月'!G66+'106年2月'!G66+'106年3月'!G66+'106年4月'!G66+'106年5月'!G66+'106年6月'!G66+'106年7月'!G66+'106年8月'!G66+'106年9月'!G66+'106年10月'!G66+'106年11月'!G66+'106年12月'!G66</f>
        <v>0</v>
      </c>
      <c r="H66" s="87">
        <f>F66+G66</f>
        <v>0</v>
      </c>
      <c r="I66" s="87">
        <f>'106年1月'!I66+'106年2月'!I66+'106年3月'!I66+'106年4月'!I66+'106年5月'!I66+'106年6月'!I66+'106年7月'!I66+'106年8月'!I66+'106年9月'!I66+'106年10月'!I66+'106年11月'!I66+'106年12月'!I66</f>
        <v>0</v>
      </c>
      <c r="J66" s="87">
        <f>'106年1月'!J66+'106年2月'!J66+'106年3月'!J66+'106年4月'!J66+'106年5月'!J66+'106年6月'!J66+'106年7月'!J66+'106年8月'!J66+'106年9月'!J66+'106年10月'!J66+'106年11月'!J66+'106年12月'!J66</f>
        <v>0</v>
      </c>
      <c r="K66" s="87">
        <f>I66+J66</f>
        <v>0</v>
      </c>
      <c r="L66" s="87">
        <f>'106年1月'!L66+'106年2月'!L66+'106年3月'!L66+'106年4月'!L66+'106年5月'!L66+'106年6月'!L66+'106年7月'!L66+'106年8月'!L66+'106年9月'!L66+'106年10月'!L66+'106年11月'!L66+'106年12月'!L66</f>
        <v>0</v>
      </c>
      <c r="M66" s="87">
        <f>'106年1月'!M66+'106年2月'!M66+'106年3月'!M66+'106年4月'!M66+'106年5月'!M66+'106年6月'!M66+'106年7月'!M66+'106年8月'!M66+'106年9月'!M66+'106年10月'!M66+'106年11月'!M66+'106年12月'!M66</f>
        <v>0</v>
      </c>
      <c r="N66" s="87">
        <f>L66+M66</f>
        <v>0</v>
      </c>
      <c r="O66" s="87">
        <f>'106年1月'!O66+'106年2月'!O66+'106年3月'!O66+'106年4月'!O66+'106年5月'!O66+'106年6月'!O66+'106年7月'!O66+'106年8月'!O66+'106年9月'!O66+'106年10月'!O66+'106年11月'!O66+'106年12月'!O66</f>
        <v>0</v>
      </c>
      <c r="P66" s="87">
        <f>'106年1月'!P66+'106年2月'!P66+'106年3月'!P66+'106年4月'!P66+'106年5月'!P66+'106年6月'!P66+'106年7月'!P66+'106年8月'!P66+'106年9月'!P66+'106年10月'!P66+'106年11月'!P66+'106年12月'!P66</f>
        <v>0</v>
      </c>
      <c r="Q66" s="87">
        <f>O66+P66</f>
        <v>0</v>
      </c>
      <c r="R66" s="87">
        <f>'106年1月'!R66+'106年2月'!R66+'106年3月'!R66+'106年4月'!R66+'106年5月'!R66+'106年6月'!R66+'106年7月'!R66+'106年8月'!R66+'106年9月'!R66+'106年10月'!R66+'106年11月'!R66+'106年12月'!R66</f>
        <v>0</v>
      </c>
      <c r="S66" s="87">
        <f>'106年1月'!S66+'106年2月'!S66+'106年3月'!S66+'106年4月'!S66+'106年5月'!S66+'106年6月'!S66+'106年7月'!S66+'106年8月'!S66+'106年9月'!S66+'106年10月'!S66+'106年11月'!S66+'106年12月'!S66</f>
        <v>0</v>
      </c>
      <c r="T66" s="87">
        <f>R66+S66</f>
        <v>0</v>
      </c>
      <c r="U66" s="87">
        <f>'106年1月'!U66+'106年2月'!U66+'106年3月'!U66+'106年4月'!U66+'106年5月'!U66+'106年6月'!U66+'106年7月'!U66+'106年8月'!U66+'106年9月'!U66+'106年10月'!U66+'106年11月'!U66+'106年12月'!U66</f>
        <v>0</v>
      </c>
      <c r="V66" s="87">
        <f>'106年1月'!V66+'106年2月'!V66+'106年3月'!V66+'106年4月'!V66+'106年5月'!V66+'106年6月'!V66+'106年7月'!V66+'106年8月'!V66+'106年9月'!V66+'106年10月'!V66+'106年11月'!V66+'106年12月'!V66</f>
        <v>0</v>
      </c>
      <c r="W66" s="87">
        <f>U66+V66</f>
        <v>0</v>
      </c>
      <c r="X66" s="87">
        <f>'106年1月'!X66+'106年2月'!X66+'106年3月'!X66+'106年4月'!X66+'106年5月'!X66+'106年6月'!X66+'106年7月'!X66+'106年8月'!X66+'106年9月'!X66+'106年10月'!X66+'106年11月'!X66+'106年12月'!X66</f>
        <v>0</v>
      </c>
      <c r="Y66" s="87">
        <f>'106年1月'!Y66+'106年2月'!Y66+'106年3月'!Y66+'106年4月'!Y66+'106年5月'!Y66+'106年6月'!Y66+'106年7月'!Y66+'106年8月'!Y66+'106年9月'!Y66+'106年10月'!Y66+'106年11月'!Y66+'106年12月'!Y66</f>
        <v>0</v>
      </c>
      <c r="Z66" s="87">
        <f>X66+Y66</f>
        <v>0</v>
      </c>
      <c r="AA66" s="87">
        <f>'106年1月'!AA66+'106年2月'!AA66+'106年3月'!AA66+'106年4月'!AA66+'106年5月'!AA66+'106年6月'!AA66+'106年7月'!AA66+'106年8月'!AA66+'106年9月'!AA66+'106年10月'!AA66+'106年11月'!AA66+'106年12月'!AA66</f>
        <v>0</v>
      </c>
      <c r="AB66" s="87">
        <f>'106年1月'!AB66+'106年2月'!AB66+'106年3月'!AB66+'106年4月'!AB66+'106年5月'!AB66+'106年6月'!AB66+'106年7月'!AB66+'106年8月'!AB66+'106年9月'!AB66+'106年10月'!AB66+'106年11月'!AB66+'106年12月'!AB66</f>
        <v>0</v>
      </c>
      <c r="AC66" s="87">
        <f>AA66+AB66</f>
        <v>0</v>
      </c>
    </row>
    <row r="67" spans="1:34" s="68" customFormat="1" ht="21" customHeight="1">
      <c r="A67" s="129"/>
      <c r="B67" s="61" t="s">
        <v>383</v>
      </c>
      <c r="C67" s="87">
        <f t="shared" ref="C67:C68" si="529">F67+I67+L67+O67+R67+U67+X67+AA67</f>
        <v>0</v>
      </c>
      <c r="D67" s="87">
        <f t="shared" ref="D67:D68" si="530">G67+J67+M67+P67+S67+V67+Y67+AB67</f>
        <v>0</v>
      </c>
      <c r="E67" s="87">
        <f t="shared" ref="E67:E68" si="531">C67+D67</f>
        <v>0</v>
      </c>
      <c r="F67" s="87">
        <f>'106年1月'!F67+'106年2月'!F67+'106年3月'!F67+'106年4月'!F67+'106年5月'!F67+'106年6月'!F67+'106年7月'!F67+'106年8月'!F67+'106年9月'!F67+'106年10月'!F67+'106年11月'!F67+'106年12月'!F67</f>
        <v>0</v>
      </c>
      <c r="G67" s="87">
        <f>'106年1月'!G67+'106年2月'!G67+'106年3月'!G67+'106年4月'!G67+'106年5月'!G67+'106年6月'!G67+'106年7月'!G67+'106年8月'!G67+'106年9月'!G67+'106年10月'!G67+'106年11月'!G67+'106年12月'!G67</f>
        <v>0</v>
      </c>
      <c r="H67" s="87">
        <f t="shared" ref="H67:H68" si="532">F67+G67</f>
        <v>0</v>
      </c>
      <c r="I67" s="87">
        <f>'106年1月'!I67+'106年2月'!I67+'106年3月'!I67+'106年4月'!I67+'106年5月'!I67+'106年6月'!I67+'106年7月'!I67+'106年8月'!I67+'106年9月'!I67+'106年10月'!I67+'106年11月'!I67+'106年12月'!I67</f>
        <v>0</v>
      </c>
      <c r="J67" s="87">
        <f>'106年1月'!J67+'106年2月'!J67+'106年3月'!J67+'106年4月'!J67+'106年5月'!J67+'106年6月'!J67+'106年7月'!J67+'106年8月'!J67+'106年9月'!J67+'106年10月'!J67+'106年11月'!J67+'106年12月'!J67</f>
        <v>0</v>
      </c>
      <c r="K67" s="87">
        <f t="shared" ref="K67:K68" si="533">I67+J67</f>
        <v>0</v>
      </c>
      <c r="L67" s="87">
        <f>'106年1月'!L67+'106年2月'!L67+'106年3月'!L67+'106年4月'!L67+'106年5月'!L67+'106年6月'!L67+'106年7月'!L67+'106年8月'!L67+'106年9月'!L67+'106年10月'!L67+'106年11月'!L67+'106年12月'!L67</f>
        <v>0</v>
      </c>
      <c r="M67" s="87">
        <f>'106年1月'!M67+'106年2月'!M67+'106年3月'!M67+'106年4月'!M67+'106年5月'!M67+'106年6月'!M67+'106年7月'!M67+'106年8月'!M67+'106年9月'!M67+'106年10月'!M67+'106年11月'!M67+'106年12月'!M67</f>
        <v>0</v>
      </c>
      <c r="N67" s="87">
        <f t="shared" ref="N67:N68" si="534">L67+M67</f>
        <v>0</v>
      </c>
      <c r="O67" s="87">
        <f>'106年1月'!O67+'106年2月'!O67+'106年3月'!O67+'106年4月'!O67+'106年5月'!O67+'106年6月'!O67+'106年7月'!O67+'106年8月'!O67+'106年9月'!O67+'106年10月'!O67+'106年11月'!O67+'106年12月'!O67</f>
        <v>0</v>
      </c>
      <c r="P67" s="87">
        <f>'106年1月'!P67+'106年2月'!P67+'106年3月'!P67+'106年4月'!P67+'106年5月'!P67+'106年6月'!P67+'106年7月'!P67+'106年8月'!P67+'106年9月'!P67+'106年10月'!P67+'106年11月'!P67+'106年12月'!P67</f>
        <v>0</v>
      </c>
      <c r="Q67" s="87">
        <f t="shared" ref="Q67:Q68" si="535">O67+P67</f>
        <v>0</v>
      </c>
      <c r="R67" s="87">
        <f>'106年1月'!R67+'106年2月'!R67+'106年3月'!R67+'106年4月'!R67+'106年5月'!R67+'106年6月'!R67+'106年7月'!R67+'106年8月'!R67+'106年9月'!R67+'106年10月'!R67+'106年11月'!R67+'106年12月'!R67</f>
        <v>0</v>
      </c>
      <c r="S67" s="87">
        <f>'106年1月'!S67+'106年2月'!S67+'106年3月'!S67+'106年4月'!S67+'106年5月'!S67+'106年6月'!S67+'106年7月'!S67+'106年8月'!S67+'106年9月'!S67+'106年10月'!S67+'106年11月'!S67+'106年12月'!S67</f>
        <v>0</v>
      </c>
      <c r="T67" s="87">
        <f t="shared" ref="T67:T68" si="536">R67+S67</f>
        <v>0</v>
      </c>
      <c r="U67" s="87">
        <f>'106年1月'!U67+'106年2月'!U67+'106年3月'!U67+'106年4月'!U67+'106年5月'!U67+'106年6月'!U67+'106年7月'!U67+'106年8月'!U67+'106年9月'!U67+'106年10月'!U67+'106年11月'!U67+'106年12月'!U67</f>
        <v>0</v>
      </c>
      <c r="V67" s="87">
        <f>'106年1月'!V67+'106年2月'!V67+'106年3月'!V67+'106年4月'!V67+'106年5月'!V67+'106年6月'!V67+'106年7月'!V67+'106年8月'!V67+'106年9月'!V67+'106年10月'!V67+'106年11月'!V67+'106年12月'!V67</f>
        <v>0</v>
      </c>
      <c r="W67" s="87">
        <f t="shared" ref="W67:W68" si="537">U67+V67</f>
        <v>0</v>
      </c>
      <c r="X67" s="87">
        <f>'106年1月'!X67+'106年2月'!X67+'106年3月'!X67+'106年4月'!X67+'106年5月'!X67+'106年6月'!X67+'106年7月'!X67+'106年8月'!X67+'106年9月'!X67+'106年10月'!X67+'106年11月'!X67+'106年12月'!X67</f>
        <v>0</v>
      </c>
      <c r="Y67" s="87">
        <f>'106年1月'!Y67+'106年2月'!Y67+'106年3月'!Y67+'106年4月'!Y67+'106年5月'!Y67+'106年6月'!Y67+'106年7月'!Y67+'106年8月'!Y67+'106年9月'!Y67+'106年10月'!Y67+'106年11月'!Y67+'106年12月'!Y67</f>
        <v>0</v>
      </c>
      <c r="Z67" s="87">
        <f t="shared" ref="Z67:Z68" si="538">X67+Y67</f>
        <v>0</v>
      </c>
      <c r="AA67" s="87">
        <f>'106年1月'!AA67+'106年2月'!AA67+'106年3月'!AA67+'106年4月'!AA67+'106年5月'!AA67+'106年6月'!AA67+'106年7月'!AA67+'106年8月'!AA67+'106年9月'!AA67+'106年10月'!AA67+'106年11月'!AA67+'106年12月'!AA67</f>
        <v>0</v>
      </c>
      <c r="AB67" s="87">
        <f>'106年1月'!AB67+'106年2月'!AB67+'106年3月'!AB67+'106年4月'!AB67+'106年5月'!AB67+'106年6月'!AB67+'106年7月'!AB67+'106年8月'!AB67+'106年9月'!AB67+'106年10月'!AB67+'106年11月'!AB67+'106年12月'!AB67</f>
        <v>0</v>
      </c>
      <c r="AC67" s="87">
        <f t="shared" ref="AC67:AC68" si="539">AA67+AB67</f>
        <v>0</v>
      </c>
    </row>
    <row r="68" spans="1:34" s="68" customFormat="1" ht="21" customHeight="1">
      <c r="A68" s="129"/>
      <c r="B68" s="61" t="s">
        <v>384</v>
      </c>
      <c r="C68" s="87">
        <f t="shared" si="529"/>
        <v>181762344.08610001</v>
      </c>
      <c r="D68" s="87">
        <f t="shared" si="530"/>
        <v>161930695</v>
      </c>
      <c r="E68" s="87">
        <f t="shared" si="531"/>
        <v>343693039.08609998</v>
      </c>
      <c r="F68" s="87">
        <f>'106年1月'!F68+'106年2月'!F68+'106年3月'!F68+'106年4月'!F68+'106年5月'!F68+'106年6月'!F68+'106年7月'!F68+'106年8月'!F68+'106年9月'!F68+'106年10月'!F68+'106年11月'!F68+'106年12月'!F68</f>
        <v>181261729.02000001</v>
      </c>
      <c r="G68" s="87">
        <f>'106年1月'!G68+'106年2月'!G68+'106年3月'!G68+'106年4月'!G68+'106年5月'!G68+'106年6月'!G68+'106年7月'!G68+'106年8月'!G68+'106年9月'!G68+'106年10月'!G68+'106年11月'!G68+'106年12月'!G68</f>
        <v>161930695</v>
      </c>
      <c r="H68" s="87">
        <f t="shared" si="532"/>
        <v>343192424.01999998</v>
      </c>
      <c r="I68" s="87">
        <f>'106年1月'!I68+'106年2月'!I68+'106年3月'!I68+'106年4月'!I68+'106年5月'!I68+'106年6月'!I68+'106年7月'!I68+'106年8月'!I68+'106年9月'!I68+'106年10月'!I68+'106年11月'!I68+'106年12月'!I68</f>
        <v>500615.0661</v>
      </c>
      <c r="J68" s="87">
        <f>'106年1月'!J68+'106年2月'!J68+'106年3月'!J68+'106年4月'!J68+'106年5月'!J68+'106年6月'!J68+'106年7月'!J68+'106年8月'!J68+'106年9月'!J68+'106年10月'!J68+'106年11月'!J68+'106年12月'!J68</f>
        <v>0</v>
      </c>
      <c r="K68" s="87">
        <f t="shared" si="533"/>
        <v>500615.0661</v>
      </c>
      <c r="L68" s="87">
        <f>'106年1月'!L68+'106年2月'!L68+'106年3月'!L68+'106年4月'!L68+'106年5月'!L68+'106年6月'!L68+'106年7月'!L68+'106年8月'!L68+'106年9月'!L68+'106年10月'!L68+'106年11月'!L68+'106年12月'!L68</f>
        <v>0</v>
      </c>
      <c r="M68" s="87">
        <f>'106年1月'!M68+'106年2月'!M68+'106年3月'!M68+'106年4月'!M68+'106年5月'!M68+'106年6月'!M68+'106年7月'!M68+'106年8月'!M68+'106年9月'!M68+'106年10月'!M68+'106年11月'!M68+'106年12月'!M68</f>
        <v>0</v>
      </c>
      <c r="N68" s="87">
        <f t="shared" si="534"/>
        <v>0</v>
      </c>
      <c r="O68" s="87">
        <f>'106年1月'!O68+'106年2月'!O68+'106年3月'!O68+'106年4月'!O68+'106年5月'!O68+'106年6月'!O68+'106年7月'!O68+'106年8月'!O68+'106年9月'!O68+'106年10月'!O68+'106年11月'!O68+'106年12月'!O68</f>
        <v>0</v>
      </c>
      <c r="P68" s="87">
        <f>'106年1月'!P68+'106年2月'!P68+'106年3月'!P68+'106年4月'!P68+'106年5月'!P68+'106年6月'!P68+'106年7月'!P68+'106年8月'!P68+'106年9月'!P68+'106年10月'!P68+'106年11月'!P68+'106年12月'!P68</f>
        <v>0</v>
      </c>
      <c r="Q68" s="87">
        <f t="shared" si="535"/>
        <v>0</v>
      </c>
      <c r="R68" s="87">
        <f>'106年1月'!R68+'106年2月'!R68+'106年3月'!R68+'106年4月'!R68+'106年5月'!R68+'106年6月'!R68+'106年7月'!R68+'106年8月'!R68+'106年9月'!R68+'106年10月'!R68+'106年11月'!R68+'106年12月'!R68</f>
        <v>0</v>
      </c>
      <c r="S68" s="87">
        <f>'106年1月'!S68+'106年2月'!S68+'106年3月'!S68+'106年4月'!S68+'106年5月'!S68+'106年6月'!S68+'106年7月'!S68+'106年8月'!S68+'106年9月'!S68+'106年10月'!S68+'106年11月'!S68+'106年12月'!S68</f>
        <v>0</v>
      </c>
      <c r="T68" s="87">
        <f t="shared" si="536"/>
        <v>0</v>
      </c>
      <c r="U68" s="87">
        <f>'106年1月'!U68+'106年2月'!U68+'106年3月'!U68+'106年4月'!U68+'106年5月'!U68+'106年6月'!U68+'106年7月'!U68+'106年8月'!U68+'106年9月'!U68+'106年10月'!U68+'106年11月'!U68+'106年12月'!U68</f>
        <v>0</v>
      </c>
      <c r="V68" s="87">
        <f>'106年1月'!V68+'106年2月'!V68+'106年3月'!V68+'106年4月'!V68+'106年5月'!V68+'106年6月'!V68+'106年7月'!V68+'106年8月'!V68+'106年9月'!V68+'106年10月'!V68+'106年11月'!V68+'106年12月'!V68</f>
        <v>0</v>
      </c>
      <c r="W68" s="87">
        <f t="shared" si="537"/>
        <v>0</v>
      </c>
      <c r="X68" s="87">
        <f>'106年1月'!X68+'106年2月'!X68+'106年3月'!X68+'106年4月'!X68+'106年5月'!X68+'106年6月'!X68+'106年7月'!X68+'106年8月'!X68+'106年9月'!X68+'106年10月'!X68+'106年11月'!X68+'106年12月'!X68</f>
        <v>0</v>
      </c>
      <c r="Y68" s="87">
        <f>'106年1月'!Y68+'106年2月'!Y68+'106年3月'!Y68+'106年4月'!Y68+'106年5月'!Y68+'106年6月'!Y68+'106年7月'!Y68+'106年8月'!Y68+'106年9月'!Y68+'106年10月'!Y68+'106年11月'!Y68+'106年12月'!Y68</f>
        <v>0</v>
      </c>
      <c r="Z68" s="87">
        <f t="shared" si="538"/>
        <v>0</v>
      </c>
      <c r="AA68" s="87">
        <f>'106年1月'!AA68+'106年2月'!AA68+'106年3月'!AA68+'106年4月'!AA68+'106年5月'!AA68+'106年6月'!AA68+'106年7月'!AA68+'106年8月'!AA68+'106年9月'!AA68+'106年10月'!AA68+'106年11月'!AA68+'106年12月'!AA68</f>
        <v>0</v>
      </c>
      <c r="AB68" s="87">
        <f>'106年1月'!AB68+'106年2月'!AB68+'106年3月'!AB68+'106年4月'!AB68+'106年5月'!AB68+'106年6月'!AB68+'106年7月'!AB68+'106年8月'!AB68+'106年9月'!AB68+'106年10月'!AB68+'106年11月'!AB68+'106年12月'!AB68</f>
        <v>0</v>
      </c>
      <c r="AC68" s="87">
        <f t="shared" si="539"/>
        <v>0</v>
      </c>
    </row>
    <row r="69" spans="1:34" ht="21" customHeight="1">
      <c r="A69" s="71" t="s">
        <v>385</v>
      </c>
      <c r="B69" s="71"/>
      <c r="C69" s="100">
        <f>C66+C67+C68</f>
        <v>181762344.08610001</v>
      </c>
      <c r="D69" s="100">
        <f t="shared" ref="D69" si="540">D66+D67+D68</f>
        <v>161930695</v>
      </c>
      <c r="E69" s="100">
        <f t="shared" ref="E69" si="541">E66+E67+E68</f>
        <v>343693039.08609998</v>
      </c>
      <c r="F69" s="100">
        <f t="shared" ref="F69" si="542">F66+F67+F68</f>
        <v>181261729.02000001</v>
      </c>
      <c r="G69" s="100">
        <f t="shared" ref="G69" si="543">G66+G67+G68</f>
        <v>161930695</v>
      </c>
      <c r="H69" s="100">
        <f t="shared" ref="H69" si="544">H66+H67+H68</f>
        <v>343192424.01999998</v>
      </c>
      <c r="I69" s="100">
        <f t="shared" ref="I69" si="545">I66+I67+I68</f>
        <v>500615.0661</v>
      </c>
      <c r="J69" s="100">
        <f t="shared" ref="J69" si="546">J66+J67+J68</f>
        <v>0</v>
      </c>
      <c r="K69" s="100">
        <f t="shared" ref="K69" si="547">K66+K67+K68</f>
        <v>500615.0661</v>
      </c>
      <c r="L69" s="100">
        <f t="shared" ref="L69" si="548">L66+L67+L68</f>
        <v>0</v>
      </c>
      <c r="M69" s="100">
        <f t="shared" ref="M69" si="549">M66+M67+M68</f>
        <v>0</v>
      </c>
      <c r="N69" s="100">
        <f t="shared" ref="N69" si="550">N66+N67+N68</f>
        <v>0</v>
      </c>
      <c r="O69" s="100">
        <f t="shared" ref="O69" si="551">O66+O67+O68</f>
        <v>0</v>
      </c>
      <c r="P69" s="100">
        <f t="shared" ref="P69" si="552">P66+P67+P68</f>
        <v>0</v>
      </c>
      <c r="Q69" s="100">
        <f t="shared" ref="Q69" si="553">Q66+Q67+Q68</f>
        <v>0</v>
      </c>
      <c r="R69" s="100">
        <f t="shared" ref="R69" si="554">R66+R67+R68</f>
        <v>0</v>
      </c>
      <c r="S69" s="100">
        <f t="shared" ref="S69" si="555">S66+S67+S68</f>
        <v>0</v>
      </c>
      <c r="T69" s="100">
        <f t="shared" ref="T69" si="556">T66+T67+T68</f>
        <v>0</v>
      </c>
      <c r="U69" s="100">
        <f t="shared" ref="U69" si="557">U66+U67+U68</f>
        <v>0</v>
      </c>
      <c r="V69" s="100">
        <f t="shared" ref="V69" si="558">V66+V67+V68</f>
        <v>0</v>
      </c>
      <c r="W69" s="100">
        <f t="shared" ref="W69" si="559">W66+W67+W68</f>
        <v>0</v>
      </c>
      <c r="X69" s="100">
        <f t="shared" ref="X69" si="560">X66+X67+X68</f>
        <v>0</v>
      </c>
      <c r="Y69" s="100">
        <f t="shared" ref="Y69" si="561">Y66+Y67+Y68</f>
        <v>0</v>
      </c>
      <c r="Z69" s="100">
        <f t="shared" ref="Z69" si="562">Z66+Z67+Z68</f>
        <v>0</v>
      </c>
      <c r="AA69" s="100">
        <f t="shared" ref="AA69" si="563">AA66+AA67+AA68</f>
        <v>0</v>
      </c>
      <c r="AB69" s="100">
        <f t="shared" ref="AB69" si="564">AB66+AB67+AB68</f>
        <v>0</v>
      </c>
      <c r="AC69" s="100">
        <f t="shared" ref="AC69" si="565">AC66+AC67+AC68</f>
        <v>0</v>
      </c>
      <c r="AD69" s="68"/>
      <c r="AE69" s="68"/>
      <c r="AF69" s="68"/>
      <c r="AG69" s="68"/>
      <c r="AH69" s="68"/>
    </row>
    <row r="70" spans="1:34" s="68" customFormat="1" ht="21" customHeight="1">
      <c r="A70" s="128" t="s">
        <v>401</v>
      </c>
      <c r="B70" s="62" t="s">
        <v>382</v>
      </c>
      <c r="C70" s="87">
        <f>F70+I70+L70+O70+R70+U70+X70+AA70</f>
        <v>0</v>
      </c>
      <c r="D70" s="87">
        <f>G70+J70+M70+P70+S70+V70+Y70+AB70</f>
        <v>0</v>
      </c>
      <c r="E70" s="87">
        <f>C70+D70</f>
        <v>0</v>
      </c>
      <c r="F70" s="87">
        <f>'106年1月'!F70+'106年2月'!F70+'106年3月'!F70+'106年4月'!F70+'106年5月'!F70+'106年6月'!F70+'106年7月'!F70+'106年8月'!F70+'106年9月'!F70+'106年10月'!F70+'106年11月'!F70+'106年12月'!F70</f>
        <v>0</v>
      </c>
      <c r="G70" s="87">
        <f>'106年1月'!G70+'106年2月'!G70+'106年3月'!G70+'106年4月'!G70+'106年5月'!G70+'106年6月'!G70+'106年7月'!G70+'106年8月'!G70+'106年9月'!G70+'106年10月'!G70+'106年11月'!G70+'106年12月'!G70</f>
        <v>0</v>
      </c>
      <c r="H70" s="87">
        <f>F70+G70</f>
        <v>0</v>
      </c>
      <c r="I70" s="87">
        <f>'106年1月'!I70+'106年2月'!I70+'106年3月'!I70+'106年4月'!I70+'106年5月'!I70+'106年6月'!I70+'106年7月'!I70+'106年8月'!I70+'106年9月'!I70+'106年10月'!I70+'106年11月'!I70+'106年12月'!I70</f>
        <v>0</v>
      </c>
      <c r="J70" s="87">
        <f>'106年1月'!J70+'106年2月'!J70+'106年3月'!J70+'106年4月'!J70+'106年5月'!J70+'106年6月'!J70+'106年7月'!J70+'106年8月'!J70+'106年9月'!J70+'106年10月'!J70+'106年11月'!J70+'106年12月'!J70</f>
        <v>0</v>
      </c>
      <c r="K70" s="87">
        <f>I70+J70</f>
        <v>0</v>
      </c>
      <c r="L70" s="87">
        <f>'106年1月'!L70+'106年2月'!L70+'106年3月'!L70+'106年4月'!L70+'106年5月'!L70+'106年6月'!L70+'106年7月'!L70+'106年8月'!L70+'106年9月'!L70+'106年10月'!L70+'106年11月'!L70+'106年12月'!L70</f>
        <v>0</v>
      </c>
      <c r="M70" s="87">
        <f>'106年1月'!M70+'106年2月'!M70+'106年3月'!M70+'106年4月'!M70+'106年5月'!M70+'106年6月'!M70+'106年7月'!M70+'106年8月'!M70+'106年9月'!M70+'106年10月'!M70+'106年11月'!M70+'106年12月'!M70</f>
        <v>0</v>
      </c>
      <c r="N70" s="87">
        <f>L70+M70</f>
        <v>0</v>
      </c>
      <c r="O70" s="87">
        <f>'106年1月'!O70+'106年2月'!O70+'106年3月'!O70+'106年4月'!O70+'106年5月'!O70+'106年6月'!O70+'106年7月'!O70+'106年8月'!O70+'106年9月'!O70+'106年10月'!O70+'106年11月'!O70+'106年12月'!O70</f>
        <v>0</v>
      </c>
      <c r="P70" s="87">
        <f>'106年1月'!P70+'106年2月'!P70+'106年3月'!P70+'106年4月'!P70+'106年5月'!P70+'106年6月'!P70+'106年7月'!P70+'106年8月'!P70+'106年9月'!P70+'106年10月'!P70+'106年11月'!P70+'106年12月'!P70</f>
        <v>0</v>
      </c>
      <c r="Q70" s="87">
        <f>O70+P70</f>
        <v>0</v>
      </c>
      <c r="R70" s="87">
        <f>'106年1月'!R70+'106年2月'!R70+'106年3月'!R70+'106年4月'!R70+'106年5月'!R70+'106年6月'!R70+'106年7月'!R70+'106年8月'!R70+'106年9月'!R70+'106年10月'!R70+'106年11月'!R70+'106年12月'!R70</f>
        <v>0</v>
      </c>
      <c r="S70" s="87">
        <f>'106年1月'!S70+'106年2月'!S70+'106年3月'!S70+'106年4月'!S70+'106年5月'!S70+'106年6月'!S70+'106年7月'!S70+'106年8月'!S70+'106年9月'!S70+'106年10月'!S70+'106年11月'!S70+'106年12月'!S70</f>
        <v>0</v>
      </c>
      <c r="T70" s="87">
        <f>R70+S70</f>
        <v>0</v>
      </c>
      <c r="U70" s="87">
        <f>'106年1月'!U70+'106年2月'!U70+'106年3月'!U70+'106年4月'!U70+'106年5月'!U70+'106年6月'!U70+'106年7月'!U70+'106年8月'!U70+'106年9月'!U70+'106年10月'!U70+'106年11月'!U70+'106年12月'!U70</f>
        <v>0</v>
      </c>
      <c r="V70" s="87">
        <f>'106年1月'!V70+'106年2月'!V70+'106年3月'!V70+'106年4月'!V70+'106年5月'!V70+'106年6月'!V70+'106年7月'!V70+'106年8月'!V70+'106年9月'!V70+'106年10月'!V70+'106年11月'!V70+'106年12月'!V70</f>
        <v>0</v>
      </c>
      <c r="W70" s="87">
        <f>U70+V70</f>
        <v>0</v>
      </c>
      <c r="X70" s="87">
        <f>'106年1月'!X70+'106年2月'!X70+'106年3月'!X70+'106年4月'!X70+'106年5月'!X70+'106年6月'!X70+'106年7月'!X70+'106年8月'!X70+'106年9月'!X70+'106年10月'!X70+'106年11月'!X70+'106年12月'!X70</f>
        <v>0</v>
      </c>
      <c r="Y70" s="87">
        <f>'106年1月'!Y70+'106年2月'!Y70+'106年3月'!Y70+'106年4月'!Y70+'106年5月'!Y70+'106年6月'!Y70+'106年7月'!Y70+'106年8月'!Y70+'106年9月'!Y70+'106年10月'!Y70+'106年11月'!Y70+'106年12月'!Y70</f>
        <v>0</v>
      </c>
      <c r="Z70" s="87">
        <f>X70+Y70</f>
        <v>0</v>
      </c>
      <c r="AA70" s="87">
        <f>'106年1月'!AA70+'106年2月'!AA70+'106年3月'!AA70+'106年4月'!AA70+'106年5月'!AA70+'106年6月'!AA70+'106年7月'!AA70+'106年8月'!AA70+'106年9月'!AA70+'106年10月'!AA70+'106年11月'!AA70+'106年12月'!AA70</f>
        <v>0</v>
      </c>
      <c r="AB70" s="87">
        <f>'106年1月'!AB70+'106年2月'!AB70+'106年3月'!AB70+'106年4月'!AB70+'106年5月'!AB70+'106年6月'!AB70+'106年7月'!AB70+'106年8月'!AB70+'106年9月'!AB70+'106年10月'!AB70+'106年11月'!AB70+'106年12月'!AB70</f>
        <v>0</v>
      </c>
      <c r="AC70" s="87">
        <f>AA70+AB70</f>
        <v>0</v>
      </c>
    </row>
    <row r="71" spans="1:34" s="68" customFormat="1" ht="21" customHeight="1">
      <c r="A71" s="129"/>
      <c r="B71" s="61" t="s">
        <v>383</v>
      </c>
      <c r="C71" s="87">
        <f t="shared" ref="C71:C72" si="566">F71+I71+L71+O71+R71+U71+X71+AA71</f>
        <v>9004245.4629999995</v>
      </c>
      <c r="D71" s="87">
        <f t="shared" ref="D71:D72" si="567">G71+J71+M71+P71+S71+V71+Y71+AB71</f>
        <v>0</v>
      </c>
      <c r="E71" s="87">
        <f t="shared" ref="E71:E72" si="568">C71+D71</f>
        <v>9004245.4629999995</v>
      </c>
      <c r="F71" s="87">
        <f>'106年1月'!F71+'106年2月'!F71+'106年3月'!F71+'106年4月'!F71+'106年5月'!F71+'106年6月'!F71+'106年7月'!F71+'106年8月'!F71+'106年9月'!F71+'106年10月'!F71+'106年11月'!F71+'106年12月'!F71</f>
        <v>0</v>
      </c>
      <c r="G71" s="87">
        <f>'106年1月'!G71+'106年2月'!G71+'106年3月'!G71+'106年4月'!G71+'106年5月'!G71+'106年6月'!G71+'106年7月'!G71+'106年8月'!G71+'106年9月'!G71+'106年10月'!G71+'106年11月'!G71+'106年12月'!G71</f>
        <v>0</v>
      </c>
      <c r="H71" s="87">
        <f t="shared" ref="H71:H72" si="569">F71+G71</f>
        <v>0</v>
      </c>
      <c r="I71" s="87">
        <f>'106年1月'!I71+'106年2月'!I71+'106年3月'!I71+'106年4月'!I71+'106年5月'!I71+'106年6月'!I71+'106年7月'!I71+'106年8月'!I71+'106年9月'!I71+'106年10月'!I71+'106年11月'!I71+'106年12月'!I71</f>
        <v>0</v>
      </c>
      <c r="J71" s="87">
        <f>'106年1月'!J71+'106年2月'!J71+'106年3月'!J71+'106年4月'!J71+'106年5月'!J71+'106年6月'!J71+'106年7月'!J71+'106年8月'!J71+'106年9月'!J71+'106年10月'!J71+'106年11月'!J71+'106年12月'!J71</f>
        <v>0</v>
      </c>
      <c r="K71" s="87">
        <f t="shared" ref="K71:K72" si="570">I71+J71</f>
        <v>0</v>
      </c>
      <c r="L71" s="87">
        <f>'106年1月'!L71+'106年2月'!L71+'106年3月'!L71+'106年4月'!L71+'106年5月'!L71+'106年6月'!L71+'106年7月'!L71+'106年8月'!L71+'106年9月'!L71+'106年10月'!L71+'106年11月'!L71+'106年12月'!L71</f>
        <v>0</v>
      </c>
      <c r="M71" s="87">
        <f>'106年1月'!M71+'106年2月'!M71+'106年3月'!M71+'106年4月'!M71+'106年5月'!M71+'106年6月'!M71+'106年7月'!M71+'106年8月'!M71+'106年9月'!M71+'106年10月'!M71+'106年11月'!M71+'106年12月'!M71</f>
        <v>0</v>
      </c>
      <c r="N71" s="87">
        <f t="shared" ref="N71:N72" si="571">L71+M71</f>
        <v>0</v>
      </c>
      <c r="O71" s="87">
        <f>'106年1月'!O71+'106年2月'!O71+'106年3月'!O71+'106年4月'!O71+'106年5月'!O71+'106年6月'!O71+'106年7月'!O71+'106年8月'!O71+'106年9月'!O71+'106年10月'!O71+'106年11月'!O71+'106年12月'!O71</f>
        <v>0</v>
      </c>
      <c r="P71" s="87">
        <f>'106年1月'!P71+'106年2月'!P71+'106年3月'!P71+'106年4月'!P71+'106年5月'!P71+'106年6月'!P71+'106年7月'!P71+'106年8月'!P71+'106年9月'!P71+'106年10月'!P71+'106年11月'!P71+'106年12月'!P71</f>
        <v>0</v>
      </c>
      <c r="Q71" s="87">
        <f t="shared" ref="Q71:Q72" si="572">O71+P71</f>
        <v>0</v>
      </c>
      <c r="R71" s="87">
        <f>'106年1月'!R71+'106年2月'!R71+'106年3月'!R71+'106年4月'!R71+'106年5月'!R71+'106年6月'!R71+'106年7月'!R71+'106年8月'!R71+'106年9月'!R71+'106年10月'!R71+'106年11月'!R71+'106年12月'!R71</f>
        <v>0</v>
      </c>
      <c r="S71" s="87">
        <f>'106年1月'!S71+'106年2月'!S71+'106年3月'!S71+'106年4月'!S71+'106年5月'!S71+'106年6月'!S71+'106年7月'!S71+'106年8月'!S71+'106年9月'!S71+'106年10月'!S71+'106年11月'!S71+'106年12月'!S71</f>
        <v>0</v>
      </c>
      <c r="T71" s="87">
        <f t="shared" ref="T71:T72" si="573">R71+S71</f>
        <v>0</v>
      </c>
      <c r="U71" s="87">
        <f>'106年1月'!U71+'106年2月'!U71+'106年3月'!U71+'106年4月'!U71+'106年5月'!U71+'106年6月'!U71+'106年7月'!U71+'106年8月'!U71+'106年9月'!U71+'106年10月'!U71+'106年11月'!U71+'106年12月'!U71</f>
        <v>9004245.4629999995</v>
      </c>
      <c r="V71" s="87">
        <f>'106年1月'!V71+'106年2月'!V71+'106年3月'!V71+'106年4月'!V71+'106年5月'!V71+'106年6月'!V71+'106年7月'!V71+'106年8月'!V71+'106年9月'!V71+'106年10月'!V71+'106年11月'!V71+'106年12月'!V71</f>
        <v>0</v>
      </c>
      <c r="W71" s="87">
        <f t="shared" ref="W71:W72" si="574">U71+V71</f>
        <v>9004245.4629999995</v>
      </c>
      <c r="X71" s="87">
        <f>'106年1月'!X71+'106年2月'!X71+'106年3月'!X71+'106年4月'!X71+'106年5月'!X71+'106年6月'!X71+'106年7月'!X71+'106年8月'!X71+'106年9月'!X71+'106年10月'!X71+'106年11月'!X71+'106年12月'!X71</f>
        <v>0</v>
      </c>
      <c r="Y71" s="87">
        <f>'106年1月'!Y71+'106年2月'!Y71+'106年3月'!Y71+'106年4月'!Y71+'106年5月'!Y71+'106年6月'!Y71+'106年7月'!Y71+'106年8月'!Y71+'106年9月'!Y71+'106年10月'!Y71+'106年11月'!Y71+'106年12月'!Y71</f>
        <v>0</v>
      </c>
      <c r="Z71" s="87">
        <f t="shared" ref="Z71:Z72" si="575">X71+Y71</f>
        <v>0</v>
      </c>
      <c r="AA71" s="87">
        <f>'106年1月'!AA71+'106年2月'!AA71+'106年3月'!AA71+'106年4月'!AA71+'106年5月'!AA71+'106年6月'!AA71+'106年7月'!AA71+'106年8月'!AA71+'106年9月'!AA71+'106年10月'!AA71+'106年11月'!AA71+'106年12月'!AA71</f>
        <v>0</v>
      </c>
      <c r="AB71" s="87">
        <f>'106年1月'!AB71+'106年2月'!AB71+'106年3月'!AB71+'106年4月'!AB71+'106年5月'!AB71+'106年6月'!AB71+'106年7月'!AB71+'106年8月'!AB71+'106年9月'!AB71+'106年10月'!AB71+'106年11月'!AB71+'106年12月'!AB71</f>
        <v>0</v>
      </c>
      <c r="AC71" s="87">
        <f t="shared" ref="AC71:AC72" si="576">AA71+AB71</f>
        <v>0</v>
      </c>
    </row>
    <row r="72" spans="1:34" s="68" customFormat="1" ht="21" customHeight="1">
      <c r="A72" s="129"/>
      <c r="B72" s="61" t="s">
        <v>384</v>
      </c>
      <c r="C72" s="87">
        <f t="shared" si="566"/>
        <v>44403548.348700002</v>
      </c>
      <c r="D72" s="87">
        <f t="shared" si="567"/>
        <v>48220432.805</v>
      </c>
      <c r="E72" s="87">
        <f t="shared" si="568"/>
        <v>92623981.153699994</v>
      </c>
      <c r="F72" s="87">
        <f>'106年1月'!F72+'106年2月'!F72+'106年3月'!F72+'106年4月'!F72+'106年5月'!F72+'106年6月'!F72+'106年7月'!F72+'106年8月'!F72+'106年9月'!F72+'106年10月'!F72+'106年11月'!F72+'106年12月'!F72</f>
        <v>44403548.348700002</v>
      </c>
      <c r="G72" s="87">
        <f>'106年1月'!G72+'106年2月'!G72+'106年3月'!G72+'106年4月'!G72+'106年5月'!G72+'106年6月'!G72+'106年7月'!G72+'106年8月'!G72+'106年9月'!G72+'106年10月'!G72+'106年11月'!G72+'106年12月'!G72</f>
        <v>48220432.805</v>
      </c>
      <c r="H72" s="87">
        <f t="shared" si="569"/>
        <v>92623981.153699994</v>
      </c>
      <c r="I72" s="87">
        <f>'106年1月'!I72+'106年2月'!I72+'106年3月'!I72+'106年4月'!I72+'106年5月'!I72+'106年6月'!I72+'106年7月'!I72+'106年8月'!I72+'106年9月'!I72+'106年10月'!I72+'106年11月'!I72+'106年12月'!I72</f>
        <v>0</v>
      </c>
      <c r="J72" s="87">
        <f>'106年1月'!J72+'106年2月'!J72+'106年3月'!J72+'106年4月'!J72+'106年5月'!J72+'106年6月'!J72+'106年7月'!J72+'106年8月'!J72+'106年9月'!J72+'106年10月'!J72+'106年11月'!J72+'106年12月'!J72</f>
        <v>0</v>
      </c>
      <c r="K72" s="87">
        <f t="shared" si="570"/>
        <v>0</v>
      </c>
      <c r="L72" s="87">
        <f>'106年1月'!L72+'106年2月'!L72+'106年3月'!L72+'106年4月'!L72+'106年5月'!L72+'106年6月'!L72+'106年7月'!L72+'106年8月'!L72+'106年9月'!L72+'106年10月'!L72+'106年11月'!L72+'106年12月'!L72</f>
        <v>0</v>
      </c>
      <c r="M72" s="87">
        <f>'106年1月'!M72+'106年2月'!M72+'106年3月'!M72+'106年4月'!M72+'106年5月'!M72+'106年6月'!M72+'106年7月'!M72+'106年8月'!M72+'106年9月'!M72+'106年10月'!M72+'106年11月'!M72+'106年12月'!M72</f>
        <v>0</v>
      </c>
      <c r="N72" s="87">
        <f t="shared" si="571"/>
        <v>0</v>
      </c>
      <c r="O72" s="87">
        <f>'106年1月'!O72+'106年2月'!O72+'106年3月'!O72+'106年4月'!O72+'106年5月'!O72+'106年6月'!O72+'106年7月'!O72+'106年8月'!O72+'106年9月'!O72+'106年10月'!O72+'106年11月'!O72+'106年12月'!O72</f>
        <v>0</v>
      </c>
      <c r="P72" s="87">
        <f>'106年1月'!P72+'106年2月'!P72+'106年3月'!P72+'106年4月'!P72+'106年5月'!P72+'106年6月'!P72+'106年7月'!P72+'106年8月'!P72+'106年9月'!P72+'106年10月'!P72+'106年11月'!P72+'106年12月'!P72</f>
        <v>0</v>
      </c>
      <c r="Q72" s="87">
        <f t="shared" si="572"/>
        <v>0</v>
      </c>
      <c r="R72" s="87">
        <f>'106年1月'!R72+'106年2月'!R72+'106年3月'!R72+'106年4月'!R72+'106年5月'!R72+'106年6月'!R72+'106年7月'!R72+'106年8月'!R72+'106年9月'!R72+'106年10月'!R72+'106年11月'!R72+'106年12月'!R72</f>
        <v>0</v>
      </c>
      <c r="S72" s="87">
        <f>'106年1月'!S72+'106年2月'!S72+'106年3月'!S72+'106年4月'!S72+'106年5月'!S72+'106年6月'!S72+'106年7月'!S72+'106年8月'!S72+'106年9月'!S72+'106年10月'!S72+'106年11月'!S72+'106年12月'!S72</f>
        <v>0</v>
      </c>
      <c r="T72" s="87">
        <f t="shared" si="573"/>
        <v>0</v>
      </c>
      <c r="U72" s="87">
        <f>'106年1月'!U72+'106年2月'!U72+'106年3月'!U72+'106年4月'!U72+'106年5月'!U72+'106年6月'!U72+'106年7月'!U72+'106年8月'!U72+'106年9月'!U72+'106年10月'!U72+'106年11月'!U72+'106年12月'!U72</f>
        <v>0</v>
      </c>
      <c r="V72" s="87">
        <f>'106年1月'!V72+'106年2月'!V72+'106年3月'!V72+'106年4月'!V72+'106年5月'!V72+'106年6月'!V72+'106年7月'!V72+'106年8月'!V72+'106年9月'!V72+'106年10月'!V72+'106年11月'!V72+'106年12月'!V72</f>
        <v>0</v>
      </c>
      <c r="W72" s="87">
        <f t="shared" si="574"/>
        <v>0</v>
      </c>
      <c r="X72" s="87">
        <f>'106年1月'!X72+'106年2月'!X72+'106年3月'!X72+'106年4月'!X72+'106年5月'!X72+'106年6月'!X72+'106年7月'!X72+'106年8月'!X72+'106年9月'!X72+'106年10月'!X72+'106年11月'!X72+'106年12月'!X72</f>
        <v>0</v>
      </c>
      <c r="Y72" s="87">
        <f>'106年1月'!Y72+'106年2月'!Y72+'106年3月'!Y72+'106年4月'!Y72+'106年5月'!Y72+'106年6月'!Y72+'106年7月'!Y72+'106年8月'!Y72+'106年9月'!Y72+'106年10月'!Y72+'106年11月'!Y72+'106年12月'!Y72</f>
        <v>0</v>
      </c>
      <c r="Z72" s="87">
        <f t="shared" si="575"/>
        <v>0</v>
      </c>
      <c r="AA72" s="87">
        <f>'106年1月'!AA72+'106年2月'!AA72+'106年3月'!AA72+'106年4月'!AA72+'106年5月'!AA72+'106年6月'!AA72+'106年7月'!AA72+'106年8月'!AA72+'106年9月'!AA72+'106年10月'!AA72+'106年11月'!AA72+'106年12月'!AA72</f>
        <v>0</v>
      </c>
      <c r="AB72" s="87">
        <f>'106年1月'!AB72+'106年2月'!AB72+'106年3月'!AB72+'106年4月'!AB72+'106年5月'!AB72+'106年6月'!AB72+'106年7月'!AB72+'106年8月'!AB72+'106年9月'!AB72+'106年10月'!AB72+'106年11月'!AB72+'106年12月'!AB72</f>
        <v>0</v>
      </c>
      <c r="AC72" s="87">
        <f t="shared" si="576"/>
        <v>0</v>
      </c>
    </row>
    <row r="73" spans="1:34" ht="21" customHeight="1">
      <c r="A73" s="71" t="s">
        <v>385</v>
      </c>
      <c r="B73" s="71"/>
      <c r="C73" s="100">
        <f>C70+C71+C72</f>
        <v>53407793.811700001</v>
      </c>
      <c r="D73" s="100">
        <f t="shared" ref="D73" si="577">D70+D71+D72</f>
        <v>48220432.805</v>
      </c>
      <c r="E73" s="100">
        <f t="shared" ref="E73" si="578">E70+E71+E72</f>
        <v>101628226.61669999</v>
      </c>
      <c r="F73" s="100">
        <f t="shared" ref="F73" si="579">F70+F71+F72</f>
        <v>44403548.348700002</v>
      </c>
      <c r="G73" s="100">
        <f t="shared" ref="G73" si="580">G70+G71+G72</f>
        <v>48220432.805</v>
      </c>
      <c r="H73" s="100">
        <f t="shared" ref="H73" si="581">H70+H71+H72</f>
        <v>92623981.153699994</v>
      </c>
      <c r="I73" s="100">
        <f t="shared" ref="I73" si="582">I70+I71+I72</f>
        <v>0</v>
      </c>
      <c r="J73" s="100">
        <f t="shared" ref="J73" si="583">J70+J71+J72</f>
        <v>0</v>
      </c>
      <c r="K73" s="100">
        <f t="shared" ref="K73" si="584">K70+K71+K72</f>
        <v>0</v>
      </c>
      <c r="L73" s="100">
        <f t="shared" ref="L73" si="585">L70+L71+L72</f>
        <v>0</v>
      </c>
      <c r="M73" s="100">
        <f t="shared" ref="M73" si="586">M70+M71+M72</f>
        <v>0</v>
      </c>
      <c r="N73" s="100">
        <f t="shared" ref="N73" si="587">N70+N71+N72</f>
        <v>0</v>
      </c>
      <c r="O73" s="100">
        <f t="shared" ref="O73" si="588">O70+O71+O72</f>
        <v>0</v>
      </c>
      <c r="P73" s="100">
        <f t="shared" ref="P73" si="589">P70+P71+P72</f>
        <v>0</v>
      </c>
      <c r="Q73" s="100">
        <f t="shared" ref="Q73" si="590">Q70+Q71+Q72</f>
        <v>0</v>
      </c>
      <c r="R73" s="100">
        <f t="shared" ref="R73" si="591">R70+R71+R72</f>
        <v>0</v>
      </c>
      <c r="S73" s="100">
        <f t="shared" ref="S73" si="592">S70+S71+S72</f>
        <v>0</v>
      </c>
      <c r="T73" s="100">
        <f t="shared" ref="T73" si="593">T70+T71+T72</f>
        <v>0</v>
      </c>
      <c r="U73" s="100">
        <f t="shared" ref="U73" si="594">U70+U71+U72</f>
        <v>9004245.4629999995</v>
      </c>
      <c r="V73" s="100">
        <f t="shared" ref="V73" si="595">V70+V71+V72</f>
        <v>0</v>
      </c>
      <c r="W73" s="100">
        <f t="shared" ref="W73" si="596">W70+W71+W72</f>
        <v>9004245.4629999995</v>
      </c>
      <c r="X73" s="100">
        <f t="shared" ref="X73" si="597">X70+X71+X72</f>
        <v>0</v>
      </c>
      <c r="Y73" s="100">
        <f t="shared" ref="Y73" si="598">Y70+Y71+Y72</f>
        <v>0</v>
      </c>
      <c r="Z73" s="100">
        <f t="shared" ref="Z73" si="599">Z70+Z71+Z72</f>
        <v>0</v>
      </c>
      <c r="AA73" s="100">
        <f t="shared" ref="AA73" si="600">AA70+AA71+AA72</f>
        <v>0</v>
      </c>
      <c r="AB73" s="100">
        <f t="shared" ref="AB73" si="601">AB70+AB71+AB72</f>
        <v>0</v>
      </c>
      <c r="AC73" s="100">
        <f t="shared" ref="AC73" si="602">AC70+AC71+AC72</f>
        <v>0</v>
      </c>
      <c r="AD73" s="68"/>
      <c r="AE73" s="68"/>
      <c r="AF73" s="68"/>
      <c r="AG73" s="68"/>
      <c r="AH73" s="68"/>
    </row>
    <row r="74" spans="1:34" s="68" customFormat="1" ht="21" customHeight="1">
      <c r="A74" s="128" t="s">
        <v>402</v>
      </c>
      <c r="B74" s="62" t="s">
        <v>382</v>
      </c>
      <c r="C74" s="87">
        <f>F74+I74+L74+O74+R74+U74+X74+AA74</f>
        <v>55345933598.699997</v>
      </c>
      <c r="D74" s="87">
        <f>G74+J74+M74+P74+S74+V74+Y74+AB74</f>
        <v>49844612979.629005</v>
      </c>
      <c r="E74" s="87">
        <f>C74+D74</f>
        <v>105190546578.32901</v>
      </c>
      <c r="F74" s="87">
        <f>'106年1月'!F74+'106年2月'!F74+'106年3月'!F74+'106年4月'!F74+'106年5月'!F74+'106年6月'!F74+'106年7月'!F74+'106年8月'!F74+'106年9月'!F74+'106年10月'!F74+'106年11月'!F74+'106年12月'!F74</f>
        <v>49138667218</v>
      </c>
      <c r="G74" s="87">
        <f>'106年1月'!G74+'106年2月'!G74+'106年3月'!G74+'106年4月'!G74+'106年5月'!G74+'106年6月'!G74+'106年7月'!G74+'106年8月'!G74+'106年9月'!G74+'106年10月'!G74+'106年11月'!G74+'106年12月'!G74</f>
        <v>44837918202</v>
      </c>
      <c r="H74" s="87">
        <f>F74+G74</f>
        <v>93976585420</v>
      </c>
      <c r="I74" s="87">
        <f>'106年1月'!I74+'106年2月'!I74+'106年3月'!I74+'106年4月'!I74+'106年5月'!I74+'106年6月'!I74+'106年7月'!I74+'106年8月'!I74+'106年9月'!I74+'106年10月'!I74+'106年11月'!I74+'106年12月'!I74</f>
        <v>2365241167.0900002</v>
      </c>
      <c r="J74" s="87">
        <f>'106年1月'!J74+'106年2月'!J74+'106年3月'!J74+'106年4月'!J74+'106年5月'!J74+'106年6月'!J74+'106年7月'!J74+'106年8月'!J74+'106年9月'!J74+'106年10月'!J74+'106年11月'!J74+'106年12月'!J74</f>
        <v>2658998093.8699999</v>
      </c>
      <c r="K74" s="87">
        <f>I74+J74</f>
        <v>5024239260.96</v>
      </c>
      <c r="L74" s="87">
        <f>'106年1月'!L74+'106年2月'!L74+'106年3月'!L74+'106年4月'!L74+'106年5月'!L74+'106年6月'!L74+'106年7月'!L74+'106年8月'!L74+'106年9月'!L74+'106年10月'!L74+'106年11月'!L74+'106年12月'!L74</f>
        <v>897177704.27999985</v>
      </c>
      <c r="M74" s="87">
        <f>'106年1月'!M74+'106年2月'!M74+'106年3月'!M74+'106年4月'!M74+'106年5月'!M74+'106年6月'!M74+'106年7月'!M74+'106年8月'!M74+'106年9月'!M74+'106年10月'!M74+'106年11月'!M74+'106年12月'!M74</f>
        <v>850529234.53999996</v>
      </c>
      <c r="N74" s="87">
        <f>L74+M74</f>
        <v>1747706938.8199997</v>
      </c>
      <c r="O74" s="87">
        <f>'106年1月'!O74+'106年2月'!O74+'106年3月'!O74+'106年4月'!O74+'106年5月'!O74+'106年6月'!O74+'106年7月'!O74+'106年8月'!O74+'106年9月'!O74+'106年10月'!O74+'106年11月'!O74+'106年12月'!O74</f>
        <v>17507905</v>
      </c>
      <c r="P74" s="87">
        <f>'106年1月'!P74+'106年2月'!P74+'106年3月'!P74+'106年4月'!P74+'106年5月'!P74+'106年6月'!P74+'106年7月'!P74+'106年8月'!P74+'106年9月'!P74+'106年10月'!P74+'106年11月'!P74+'106年12月'!P74</f>
        <v>17706772</v>
      </c>
      <c r="Q74" s="87">
        <f>O74+P74</f>
        <v>35214677</v>
      </c>
      <c r="R74" s="87">
        <f>'106年1月'!R74+'106年2月'!R74+'106年3月'!R74+'106年4月'!R74+'106年5月'!R74+'106年6月'!R74+'106年7月'!R74+'106年8月'!R74+'106年9月'!R74+'106年10月'!R74+'106年11月'!R74+'106年12月'!R74</f>
        <v>24876754</v>
      </c>
      <c r="S74" s="87">
        <f>'106年1月'!S74+'106年2月'!S74+'106年3月'!S74+'106年4月'!S74+'106年5月'!S74+'106年6月'!S74+'106年7月'!S74+'106年8月'!S74+'106年9月'!S74+'106年10月'!S74+'106年11月'!S74+'106年12月'!S74</f>
        <v>11526093</v>
      </c>
      <c r="T74" s="87">
        <f>R74+S74</f>
        <v>36402847</v>
      </c>
      <c r="U74" s="87">
        <f>'106年1月'!U74+'106年2月'!U74+'106年3月'!U74+'106年4月'!U74+'106年5月'!U74+'106年6月'!U74+'106年7月'!U74+'106年8月'!U74+'106年9月'!U74+'106年10月'!U74+'106年11月'!U74+'106年12月'!U74</f>
        <v>2707956812.3000002</v>
      </c>
      <c r="V74" s="87">
        <f>'106年1月'!V74+'106年2月'!V74+'106年3月'!V74+'106年4月'!V74+'106年5月'!V74+'106年6月'!V74+'106年7月'!V74+'106年8月'!V74+'106年9月'!V74+'106年10月'!V74+'106年11月'!V74+'106年12月'!V74</f>
        <v>1173798590.0799999</v>
      </c>
      <c r="W74" s="87">
        <f>U74+V74</f>
        <v>3881755402.3800001</v>
      </c>
      <c r="X74" s="87">
        <f>'106年1月'!X74+'106年2月'!X74+'106年3月'!X74+'106年4月'!X74+'106年5月'!X74+'106年6月'!X74+'106年7月'!X74+'106年8月'!X74+'106年9月'!X74+'106年10月'!X74+'106年11月'!X74+'106年12月'!X74</f>
        <v>0</v>
      </c>
      <c r="Y74" s="87">
        <f>'106年1月'!Y74+'106年2月'!Y74+'106年3月'!Y74+'106年4月'!Y74+'106年5月'!Y74+'106年6月'!Y74+'106年7月'!Y74+'106年8月'!Y74+'106年9月'!Y74+'106年10月'!Y74+'106年11月'!Y74+'106年12月'!Y74</f>
        <v>0</v>
      </c>
      <c r="Z74" s="87">
        <f>X74+Y74</f>
        <v>0</v>
      </c>
      <c r="AA74" s="87">
        <f>'106年1月'!AA74+'106年2月'!AA74+'106年3月'!AA74+'106年4月'!AA74+'106年5月'!AA74+'106年6月'!AA74+'106年7月'!AA74+'106年8月'!AA74+'106年9月'!AA74+'106年10月'!AA74+'106年11月'!AA74+'106年12月'!AA74</f>
        <v>194506038.02999997</v>
      </c>
      <c r="AB74" s="87">
        <f>'106年1月'!AB74+'106年2月'!AB74+'106年3月'!AB74+'106年4月'!AB74+'106年5月'!AB74+'106年6月'!AB74+'106年7月'!AB74+'106年8月'!AB74+'106年9月'!AB74+'106年10月'!AB74+'106年11月'!AB74+'106年12月'!AB74</f>
        <v>294135994.139</v>
      </c>
      <c r="AC74" s="87">
        <f>AA74+AB74</f>
        <v>488642032.16899997</v>
      </c>
    </row>
    <row r="75" spans="1:34" s="68" customFormat="1" ht="21" customHeight="1">
      <c r="A75" s="129"/>
      <c r="B75" s="61" t="s">
        <v>383</v>
      </c>
      <c r="C75" s="87">
        <f t="shared" ref="C75:C76" si="603">F75+I75+L75+O75+R75+U75+X75+AA75</f>
        <v>35790242602.309998</v>
      </c>
      <c r="D75" s="87">
        <f t="shared" ref="D75:D76" si="604">G75+J75+M75+P75+S75+V75+Y75+AB75</f>
        <v>27442868789.189999</v>
      </c>
      <c r="E75" s="87">
        <f t="shared" ref="E75:E76" si="605">C75+D75</f>
        <v>63233111391.5</v>
      </c>
      <c r="F75" s="87">
        <f>'106年1月'!F75+'106年2月'!F75+'106年3月'!F75+'106年4月'!F75+'106年5月'!F75+'106年6月'!F75+'106年7月'!F75+'106年8月'!F75+'106年9月'!F75+'106年10月'!F75+'106年11月'!F75+'106年12月'!F75-1</f>
        <v>14002556786.1</v>
      </c>
      <c r="G75" s="87">
        <f>'106年1月'!G75+'106年2月'!G75+'106年3月'!G75+'106年4月'!G75+'106年5月'!G75+'106年6月'!G75+'106年7月'!G75+'106年8月'!G75+'106年9月'!G75+'106年10月'!G75+'106年11月'!G75+'106年12月'!G75-2</f>
        <v>13538480516.5</v>
      </c>
      <c r="H75" s="87">
        <f t="shared" ref="H75:H76" si="606">F75+G75</f>
        <v>27541037302.599998</v>
      </c>
      <c r="I75" s="87">
        <f>'106年1月'!I75+'106年2月'!I75+'106年3月'!I75+'106年4月'!I75+'106年5月'!I75+'106年6月'!I75+'106年7月'!I75+'106年8月'!I75+'106年9月'!I75+'106年10月'!I75+'106年11月'!I75+'106年12月'!I75</f>
        <v>1947364454.4000001</v>
      </c>
      <c r="J75" s="87">
        <f>'106年1月'!J75+'106年2月'!J75+'106年3月'!J75+'106年4月'!J75+'106年5月'!J75+'106年6月'!J75+'106年7月'!J75+'106年8月'!J75+'106年9月'!J75+'106年10月'!J75+'106年11月'!J75+'106年12月'!J75</f>
        <v>2423890565.3000002</v>
      </c>
      <c r="K75" s="87">
        <f t="shared" ref="K75:K76" si="607">I75+J75</f>
        <v>4371255019.7000008</v>
      </c>
      <c r="L75" s="87">
        <f>'106年1月'!L75+'106年2月'!L75+'106年3月'!L75+'106年4月'!L75+'106年5月'!L75+'106年6月'!L75+'106年7月'!L75+'106年8月'!L75+'106年9月'!L75+'106年10月'!L75+'106年11月'!L75+'106年12月'!L75</f>
        <v>79629239</v>
      </c>
      <c r="M75" s="87">
        <f>'106年1月'!M75+'106年2月'!M75+'106年3月'!M75+'106年4月'!M75+'106年5月'!M75+'106年6月'!M75+'106年7月'!M75+'106年8月'!M75+'106年9月'!M75+'106年10月'!M75+'106年11月'!M75+'106年12月'!M75</f>
        <v>81749372</v>
      </c>
      <c r="N75" s="87">
        <f t="shared" ref="N75:N76" si="608">L75+M75</f>
        <v>161378611</v>
      </c>
      <c r="O75" s="87">
        <f>'106年1月'!O75+'106年2月'!O75+'106年3月'!O75+'106年4月'!O75+'106年5月'!O75+'106年6月'!O75+'106年7月'!O75+'106年8月'!O75+'106年9月'!O75+'106年10月'!O75+'106年11月'!O75+'106年12月'!O75</f>
        <v>0</v>
      </c>
      <c r="P75" s="87">
        <f>'106年1月'!P75+'106年2月'!P75+'106年3月'!P75+'106年4月'!P75+'106年5月'!P75+'106年6月'!P75+'106年7月'!P75+'106年8月'!P75+'106年9月'!P75+'106年10月'!P75+'106年11月'!P75+'106年12月'!P75</f>
        <v>0</v>
      </c>
      <c r="Q75" s="87">
        <f t="shared" ref="Q75:Q76" si="609">O75+P75</f>
        <v>0</v>
      </c>
      <c r="R75" s="87">
        <f>'106年1月'!R75+'106年2月'!R75+'106年3月'!R75+'106年4月'!R75+'106年5月'!R75+'106年6月'!R75+'106年7月'!R75+'106年8月'!R75+'106年9月'!R75+'106年10月'!R75+'106年11月'!R75+'106年12月'!R75</f>
        <v>15117059</v>
      </c>
      <c r="S75" s="87">
        <f>'106年1月'!S75+'106年2月'!S75+'106年3月'!S75+'106年4月'!S75+'106年5月'!S75+'106年6月'!S75+'106年7月'!S75+'106年8月'!S75+'106年9月'!S75+'106年10月'!S75+'106年11月'!S75+'106年12月'!S75</f>
        <v>11697197</v>
      </c>
      <c r="T75" s="87">
        <f t="shared" ref="T75:T76" si="610">R75+S75</f>
        <v>26814256</v>
      </c>
      <c r="U75" s="87">
        <f>'106年1月'!U75+'106年2月'!U75+'106年3月'!U75+'106年4月'!U75+'106年5月'!U75+'106年6月'!U75+'106年7月'!U75+'106年8月'!U75+'106年9月'!U75+'106年10月'!U75+'106年11月'!U75+'106年12月'!U75</f>
        <v>17041297128</v>
      </c>
      <c r="V75" s="87">
        <f>'106年1月'!V75+'106年2月'!V75+'106年3月'!V75+'106年4月'!V75+'106年5月'!V75+'106年6月'!V75+'106年7月'!V75+'106年8月'!V75+'106年9月'!V75+'106年10月'!V75+'106年11月'!V75+'106年12月'!V75</f>
        <v>11170690936.200001</v>
      </c>
      <c r="W75" s="87">
        <f t="shared" ref="W75:W76" si="611">U75+V75</f>
        <v>28211988064.200001</v>
      </c>
      <c r="X75" s="87">
        <f>'106年1月'!X75+'106年2月'!X75+'106年3月'!X75+'106年4月'!X75+'106年5月'!X75+'106年6月'!X75+'106年7月'!X75+'106年8月'!X75+'106年9月'!X75+'106年10月'!X75+'106年11月'!X75+'106年12月'!X75</f>
        <v>2679114362</v>
      </c>
      <c r="Y75" s="87">
        <f>'106年1月'!Y75+'106年2月'!Y75+'106年3月'!Y75+'106年4月'!Y75+'106年5月'!Y75+'106年6月'!Y75+'106年7月'!Y75+'106年8月'!Y75+'106年9月'!Y75+'106年10月'!Y75+'106年11月'!Y75+'106年12月'!Y75</f>
        <v>8829524</v>
      </c>
      <c r="Z75" s="87">
        <f t="shared" ref="Z75:Z76" si="612">X75+Y75</f>
        <v>2687943886</v>
      </c>
      <c r="AA75" s="87">
        <f>'106年1月'!AA75+'106年2月'!AA75+'106年3月'!AA75+'106年4月'!AA75+'106年5月'!AA75+'106年6月'!AA75+'106年7月'!AA75+'106年8月'!AA75+'106年9月'!AA75+'106年10月'!AA75+'106年11月'!AA75+'106年12月'!AA75</f>
        <v>25163573.810000002</v>
      </c>
      <c r="AB75" s="87">
        <f>'106年1月'!AB75+'106年2月'!AB75+'106年3月'!AB75+'106年4月'!AB75+'106年5月'!AB75+'106年6月'!AB75+'106年7月'!AB75+'106年8月'!AB75+'106年9月'!AB75+'106年10月'!AB75+'106年11月'!AB75+'106年12月'!AB75</f>
        <v>207530678.19</v>
      </c>
      <c r="AC75" s="87">
        <f t="shared" ref="AC75:AC76" si="613">AA75+AB75</f>
        <v>232694252</v>
      </c>
    </row>
    <row r="76" spans="1:34" s="68" customFormat="1" ht="21" customHeight="1">
      <c r="A76" s="129"/>
      <c r="B76" s="61" t="s">
        <v>384</v>
      </c>
      <c r="C76" s="87">
        <f t="shared" si="603"/>
        <v>150377415930.70001</v>
      </c>
      <c r="D76" s="87">
        <f t="shared" si="604"/>
        <v>111542737725.3</v>
      </c>
      <c r="E76" s="87">
        <f t="shared" si="605"/>
        <v>261920153656</v>
      </c>
      <c r="F76" s="87">
        <f>'106年1月'!F76+'106年2月'!F76+'106年3月'!F76+'106年4月'!F76+'106年5月'!F76+'106年6月'!F76+'106年7月'!F76+'106年8月'!F76+'106年9月'!F76+'106年10月'!F76+'106年11月'!F76+'106年12月'!F76</f>
        <v>66239409111</v>
      </c>
      <c r="G76" s="87">
        <f>'106年1月'!G76+'106年2月'!G76+'106年3月'!G76+'106年4月'!G76+'106年5月'!G76+'106年6月'!G76+'106年7月'!G76+'106年8月'!G76+'106年9月'!G76+'106年10月'!G76+'106年11月'!G76+'106年12月'!G76</f>
        <v>67639220445</v>
      </c>
      <c r="H76" s="87">
        <f t="shared" si="606"/>
        <v>133878629556</v>
      </c>
      <c r="I76" s="87">
        <f>'106年1月'!I76+'106年2月'!I76+'106年3月'!I76+'106年4月'!I76+'106年5月'!I76+'106年6月'!I76+'106年7月'!I76+'106年8月'!I76+'106年9月'!I76+'106年10月'!I76+'106年11月'!I76+'106年12月'!I76</f>
        <v>16952701582.699999</v>
      </c>
      <c r="J76" s="87">
        <f>'106年1月'!J76+'106年2月'!J76+'106年3月'!J76+'106年4月'!J76+'106年5月'!J76+'106年6月'!J76+'106年7月'!J76+'106年8月'!J76+'106年9月'!J76+'106年10月'!J76+'106年11月'!J76+'106年12月'!J76</f>
        <v>21657555431.299999</v>
      </c>
      <c r="K76" s="87">
        <f t="shared" si="607"/>
        <v>38610257014</v>
      </c>
      <c r="L76" s="87">
        <f>'106年1月'!L76+'106年2月'!L76+'106年3月'!L76+'106年4月'!L76+'106年5月'!L76+'106年6月'!L76+'106年7月'!L76+'106年8月'!L76+'106年9月'!L76+'106年10月'!L76+'106年11月'!L76+'106年12月'!L76</f>
        <v>62209955</v>
      </c>
      <c r="M76" s="87">
        <f>'106年1月'!M76+'106年2月'!M76+'106年3月'!M76+'106年4月'!M76+'106年5月'!M76+'106年6月'!M76+'106年7月'!M76+'106年8月'!M76+'106年9月'!M76+'106年10月'!M76+'106年11月'!M76+'106年12月'!M76</f>
        <v>62584333</v>
      </c>
      <c r="N76" s="87">
        <f t="shared" si="608"/>
        <v>124794288</v>
      </c>
      <c r="O76" s="87">
        <f>'106年1月'!O76+'106年2月'!O76+'106年3月'!O76+'106年4月'!O76+'106年5月'!O76+'106年6月'!O76+'106年7月'!O76+'106年8月'!O76+'106年9月'!O76+'106年10月'!O76+'106年11月'!O76+'106年12月'!O76</f>
        <v>0</v>
      </c>
      <c r="P76" s="87">
        <f>'106年1月'!P76+'106年2月'!P76+'106年3月'!P76+'106年4月'!P76+'106年5月'!P76+'106年6月'!P76+'106年7月'!P76+'106年8月'!P76+'106年9月'!P76+'106年10月'!P76+'106年11月'!P76+'106年12月'!P76</f>
        <v>0</v>
      </c>
      <c r="Q76" s="87">
        <f t="shared" si="609"/>
        <v>0</v>
      </c>
      <c r="R76" s="87">
        <f>'106年1月'!R76+'106年2月'!R76+'106年3月'!R76+'106年4月'!R76+'106年5月'!R76+'106年6月'!R76+'106年7月'!R76+'106年8月'!R76+'106年9月'!R76+'106年10月'!R76+'106年11月'!R76+'106年12月'!R76</f>
        <v>27536440</v>
      </c>
      <c r="S76" s="87">
        <f>'106年1月'!S76+'106年2月'!S76+'106年3月'!S76+'106年4月'!S76+'106年5月'!S76+'106年6月'!S76+'106年7月'!S76+'106年8月'!S76+'106年9月'!S76+'106年10月'!S76+'106年11月'!S76+'106年12月'!S76</f>
        <v>64362774</v>
      </c>
      <c r="T76" s="87">
        <f t="shared" si="610"/>
        <v>91899214</v>
      </c>
      <c r="U76" s="87">
        <f>'106年1月'!U76+'106年2月'!U76+'106年3月'!U76+'106年4月'!U76+'106年5月'!U76+'106年6月'!U76+'106年7月'!U76+'106年8月'!U76+'106年9月'!U76+'106年10月'!U76+'106年11月'!U76+'106年12月'!U76</f>
        <v>67033880952</v>
      </c>
      <c r="V76" s="87">
        <f>'106年1月'!V76+'106年2月'!V76+'106年3月'!V76+'106年4月'!V76+'106年5月'!V76+'106年6月'!V76+'106年7月'!V76+'106年8月'!V76+'106年9月'!V76+'106年10月'!V76+'106年11月'!V76+'106年12月'!V76</f>
        <v>22084376680</v>
      </c>
      <c r="W76" s="87">
        <f t="shared" si="611"/>
        <v>89118257632</v>
      </c>
      <c r="X76" s="87">
        <f>'106年1月'!X76+'106年2月'!X76+'106年3月'!X76+'106年4月'!X76+'106年5月'!X76+'106年6月'!X76+'106年7月'!X76+'106年8月'!X76+'106年9月'!X76+'106年10月'!X76+'106年11月'!X76+'106年12月'!X76</f>
        <v>0</v>
      </c>
      <c r="Y76" s="87">
        <f>'106年1月'!Y76+'106年2月'!Y76+'106年3月'!Y76+'106年4月'!Y76+'106年5月'!Y76+'106年6月'!Y76+'106年7月'!Y76+'106年8月'!Y76+'106年9月'!Y76+'106年10月'!Y76+'106年11月'!Y76+'106年12月'!Y76</f>
        <v>0</v>
      </c>
      <c r="Z76" s="87">
        <f t="shared" si="612"/>
        <v>0</v>
      </c>
      <c r="AA76" s="87">
        <f>'106年1月'!AA76+'106年2月'!AA76+'106年3月'!AA76+'106年4月'!AA76+'106年5月'!AA76+'106年6月'!AA76+'106年7月'!AA76+'106年8月'!AA76+'106年9月'!AA76+'106年10月'!AA76+'106年11月'!AA76+'106年12月'!AA76</f>
        <v>61677890</v>
      </c>
      <c r="AB76" s="87">
        <f>'106年1月'!AB76+'106年2月'!AB76+'106年3月'!AB76+'106年4月'!AB76+'106年5月'!AB76+'106年6月'!AB76+'106年7月'!AB76+'106年8月'!AB76+'106年9月'!AB76+'106年10月'!AB76+'106年11月'!AB76+'106年12月'!AB76</f>
        <v>34638062</v>
      </c>
      <c r="AC76" s="87">
        <f t="shared" si="613"/>
        <v>96315952</v>
      </c>
    </row>
    <row r="77" spans="1:34" ht="21" customHeight="1">
      <c r="A77" s="71" t="s">
        <v>385</v>
      </c>
      <c r="B77" s="71"/>
      <c r="C77" s="100">
        <f>C74+C75+C76</f>
        <v>241513592131.71002</v>
      </c>
      <c r="D77" s="100">
        <f t="shared" ref="D77" si="614">D74+D75+D76</f>
        <v>188830219494.11902</v>
      </c>
      <c r="E77" s="100">
        <f t="shared" ref="E77" si="615">E74+E75+E76</f>
        <v>430343811625.82898</v>
      </c>
      <c r="F77" s="100">
        <f t="shared" ref="F77" si="616">F74+F75+F76</f>
        <v>129380633115.10001</v>
      </c>
      <c r="G77" s="100">
        <f t="shared" ref="G77" si="617">G74+G75+G76</f>
        <v>126015619163.5</v>
      </c>
      <c r="H77" s="100">
        <f t="shared" ref="H77" si="618">H74+H75+H76</f>
        <v>255396252278.60001</v>
      </c>
      <c r="I77" s="100">
        <f t="shared" ref="I77" si="619">I74+I75+I76</f>
        <v>21265307204.189999</v>
      </c>
      <c r="J77" s="100">
        <f t="shared" ref="J77" si="620">J74+J75+J76</f>
        <v>26740444090.470001</v>
      </c>
      <c r="K77" s="100">
        <f t="shared" ref="K77" si="621">K74+K75+K76</f>
        <v>48005751294.660004</v>
      </c>
      <c r="L77" s="100">
        <f t="shared" ref="L77" si="622">L74+L75+L76</f>
        <v>1039016898.2799999</v>
      </c>
      <c r="M77" s="100">
        <f t="shared" ref="M77" si="623">M74+M75+M76</f>
        <v>994862939.53999996</v>
      </c>
      <c r="N77" s="100">
        <f t="shared" ref="N77" si="624">N74+N75+N76</f>
        <v>2033879837.8199997</v>
      </c>
      <c r="O77" s="100">
        <f t="shared" ref="O77" si="625">O74+O75+O76</f>
        <v>17507905</v>
      </c>
      <c r="P77" s="100">
        <f t="shared" ref="P77" si="626">P74+P75+P76</f>
        <v>17706772</v>
      </c>
      <c r="Q77" s="100">
        <f t="shared" ref="Q77" si="627">Q74+Q75+Q76</f>
        <v>35214677</v>
      </c>
      <c r="R77" s="100">
        <f t="shared" ref="R77" si="628">R74+R75+R76</f>
        <v>67530253</v>
      </c>
      <c r="S77" s="100">
        <f t="shared" ref="S77" si="629">S74+S75+S76</f>
        <v>87586064</v>
      </c>
      <c r="T77" s="100">
        <f t="shared" ref="T77" si="630">T74+T75+T76</f>
        <v>155116317</v>
      </c>
      <c r="U77" s="100">
        <f t="shared" ref="U77" si="631">U74+U75+U76</f>
        <v>86783134892.300003</v>
      </c>
      <c r="V77" s="100">
        <f t="shared" ref="V77" si="632">V74+V75+V76</f>
        <v>34428866206.279999</v>
      </c>
      <c r="W77" s="100">
        <f t="shared" ref="W77" si="633">W74+W75+W76</f>
        <v>121212001098.58</v>
      </c>
      <c r="X77" s="100">
        <f t="shared" ref="X77" si="634">X74+X75+X76</f>
        <v>2679114362</v>
      </c>
      <c r="Y77" s="100">
        <f t="shared" ref="Y77" si="635">Y74+Y75+Y76</f>
        <v>8829524</v>
      </c>
      <c r="Z77" s="100">
        <f t="shared" ref="Z77" si="636">Z74+Z75+Z76</f>
        <v>2687943886</v>
      </c>
      <c r="AA77" s="100">
        <f t="shared" ref="AA77" si="637">AA74+AA75+AA76</f>
        <v>281347501.83999997</v>
      </c>
      <c r="AB77" s="100">
        <f t="shared" ref="AB77" si="638">AB74+AB75+AB76</f>
        <v>536304734.329</v>
      </c>
      <c r="AC77" s="100">
        <f t="shared" ref="AC77" si="639">AC74+AC75+AC76</f>
        <v>817652236.16899991</v>
      </c>
      <c r="AD77" s="68"/>
      <c r="AE77" s="68"/>
      <c r="AF77" s="68"/>
      <c r="AG77" s="68"/>
      <c r="AH77" s="68"/>
    </row>
    <row r="78" spans="1:34" s="68" customFormat="1" ht="21" customHeight="1">
      <c r="A78" s="128" t="s">
        <v>403</v>
      </c>
      <c r="B78" s="62" t="s">
        <v>382</v>
      </c>
      <c r="C78" s="87">
        <f>F78+I78+L78+O78+R78+U78+X78+AA78</f>
        <v>0</v>
      </c>
      <c r="D78" s="87">
        <f>G78+J78+M78+P78+S78+V78+Y78+AB78</f>
        <v>0</v>
      </c>
      <c r="E78" s="87">
        <f>C78+D78</f>
        <v>0</v>
      </c>
      <c r="F78" s="87">
        <f>'106年1月'!F78+'106年2月'!F78+'106年3月'!F78+'106年4月'!F78+'106年5月'!F78+'106年6月'!F78+'106年7月'!F78+'106年8月'!F78+'106年9月'!F78+'106年10月'!F78+'106年11月'!F78+'106年12月'!F78</f>
        <v>0</v>
      </c>
      <c r="G78" s="87">
        <f>'106年1月'!G78+'106年2月'!G78+'106年3月'!G78+'106年4月'!G78+'106年5月'!G78+'106年6月'!G78+'106年7月'!G78+'106年8月'!G78+'106年9月'!G78+'106年10月'!G78+'106年11月'!G78+'106年12月'!G78</f>
        <v>0</v>
      </c>
      <c r="H78" s="87">
        <f>F78+G78</f>
        <v>0</v>
      </c>
      <c r="I78" s="87">
        <f>'106年1月'!I78+'106年2月'!I78+'106年3月'!I78+'106年4月'!I78+'106年5月'!I78+'106年6月'!I78+'106年7月'!I78+'106年8月'!I78+'106年9月'!I78+'106年10月'!I78+'106年11月'!I78+'106年12月'!I78</f>
        <v>0</v>
      </c>
      <c r="J78" s="87">
        <f>'106年1月'!J78+'106年2月'!J78+'106年3月'!J78+'106年4月'!J78+'106年5月'!J78+'106年6月'!J78+'106年7月'!J78+'106年8月'!J78+'106年9月'!J78+'106年10月'!J78+'106年11月'!J78+'106年12月'!J78</f>
        <v>0</v>
      </c>
      <c r="K78" s="87">
        <f>I78+J78</f>
        <v>0</v>
      </c>
      <c r="L78" s="87">
        <f>'106年1月'!L78+'106年2月'!L78+'106年3月'!L78+'106年4月'!L78+'106年5月'!L78+'106年6月'!L78+'106年7月'!L78+'106年8月'!L78+'106年9月'!L78+'106年10月'!L78+'106年11月'!L78+'106年12月'!L78</f>
        <v>0</v>
      </c>
      <c r="M78" s="87">
        <f>'106年1月'!M78+'106年2月'!M78+'106年3月'!M78+'106年4月'!M78+'106年5月'!M78+'106年6月'!M78+'106年7月'!M78+'106年8月'!M78+'106年9月'!M78+'106年10月'!M78+'106年11月'!M78+'106年12月'!M78</f>
        <v>0</v>
      </c>
      <c r="N78" s="87">
        <f>L78+M78</f>
        <v>0</v>
      </c>
      <c r="O78" s="87">
        <f>'106年1月'!O78+'106年2月'!O78+'106年3月'!O78+'106年4月'!O78+'106年5月'!O78+'106年6月'!O78+'106年7月'!O78+'106年8月'!O78+'106年9月'!O78+'106年10月'!O78+'106年11月'!O78+'106年12月'!O78</f>
        <v>0</v>
      </c>
      <c r="P78" s="87">
        <f>'106年1月'!P78+'106年2月'!P78+'106年3月'!P78+'106年4月'!P78+'106年5月'!P78+'106年6月'!P78+'106年7月'!P78+'106年8月'!P78+'106年9月'!P78+'106年10月'!P78+'106年11月'!P78+'106年12月'!P78</f>
        <v>0</v>
      </c>
      <c r="Q78" s="87">
        <f>O78+P78</f>
        <v>0</v>
      </c>
      <c r="R78" s="87">
        <f>'106年1月'!R78+'106年2月'!R78+'106年3月'!R78+'106年4月'!R78+'106年5月'!R78+'106年6月'!R78+'106年7月'!R78+'106年8月'!R78+'106年9月'!R78+'106年10月'!R78+'106年11月'!R78+'106年12月'!R78</f>
        <v>0</v>
      </c>
      <c r="S78" s="87">
        <f>'106年1月'!S78+'106年2月'!S78+'106年3月'!S78+'106年4月'!S78+'106年5月'!S78+'106年6月'!S78+'106年7月'!S78+'106年8月'!S78+'106年9月'!S78+'106年10月'!S78+'106年11月'!S78+'106年12月'!S78</f>
        <v>0</v>
      </c>
      <c r="T78" s="87">
        <f>R78+S78</f>
        <v>0</v>
      </c>
      <c r="U78" s="87">
        <f>'106年1月'!U78+'106年2月'!U78+'106年3月'!U78+'106年4月'!U78+'106年5月'!U78+'106年6月'!U78+'106年7月'!U78+'106年8月'!U78+'106年9月'!U78+'106年10月'!U78+'106年11月'!U78+'106年12月'!U78</f>
        <v>0</v>
      </c>
      <c r="V78" s="87">
        <f>'106年1月'!V78+'106年2月'!V78+'106年3月'!V78+'106年4月'!V78+'106年5月'!V78+'106年6月'!V78+'106年7月'!V78+'106年8月'!V78+'106年9月'!V78+'106年10月'!V78+'106年11月'!V78+'106年12月'!V78</f>
        <v>0</v>
      </c>
      <c r="W78" s="87">
        <f>U78+V78</f>
        <v>0</v>
      </c>
      <c r="X78" s="87">
        <f>'106年1月'!X78+'106年2月'!X78+'106年3月'!X78+'106年4月'!X78+'106年5月'!X78+'106年6月'!X78+'106年7月'!X78+'106年8月'!X78+'106年9月'!X78+'106年10月'!X78+'106年11月'!X78+'106年12月'!X78</f>
        <v>0</v>
      </c>
      <c r="Y78" s="87">
        <f>'106年1月'!Y78+'106年2月'!Y78+'106年3月'!Y78+'106年4月'!Y78+'106年5月'!Y78+'106年6月'!Y78+'106年7月'!Y78+'106年8月'!Y78+'106年9月'!Y78+'106年10月'!Y78+'106年11月'!Y78+'106年12月'!Y78</f>
        <v>0</v>
      </c>
      <c r="Z78" s="87">
        <f>X78+Y78</f>
        <v>0</v>
      </c>
      <c r="AA78" s="87">
        <f>'106年1月'!AA78+'106年2月'!AA78+'106年3月'!AA78+'106年4月'!AA78+'106年5月'!AA78+'106年6月'!AA78+'106年7月'!AA78+'106年8月'!AA78+'106年9月'!AA78+'106年10月'!AA78+'106年11月'!AA78+'106年12月'!AA78</f>
        <v>0</v>
      </c>
      <c r="AB78" s="87">
        <f>'106年1月'!AB78+'106年2月'!AB78+'106年3月'!AB78+'106年4月'!AB78+'106年5月'!AB78+'106年6月'!AB78+'106年7月'!AB78+'106年8月'!AB78+'106年9月'!AB78+'106年10月'!AB78+'106年11月'!AB78+'106年12月'!AB78</f>
        <v>0</v>
      </c>
      <c r="AC78" s="87">
        <f>AA78+AB78</f>
        <v>0</v>
      </c>
    </row>
    <row r="79" spans="1:34" s="68" customFormat="1" ht="21" customHeight="1">
      <c r="A79" s="129"/>
      <c r="B79" s="61" t="s">
        <v>383</v>
      </c>
      <c r="C79" s="87">
        <f t="shared" ref="C79:C80" si="640">F79+I79+L79+O79+R79+U79+X79+AA79</f>
        <v>5516486887.8000002</v>
      </c>
      <c r="D79" s="87">
        <f t="shared" ref="D79:D80" si="641">G79+J79+M79+P79+S79+V79+Y79+AB79</f>
        <v>4172278389.7199998</v>
      </c>
      <c r="E79" s="87">
        <f t="shared" ref="E79:E80" si="642">C79+D79</f>
        <v>9688765277.5200005</v>
      </c>
      <c r="F79" s="87">
        <f>'106年1月'!F79+'106年2月'!F79+'106年3月'!F79+'106年4月'!F79+'106年5月'!F79+'106年6月'!F79+'106年7月'!F79+'106年8月'!F79+'106年9月'!F79+'106年10月'!F79+'106年11月'!F79+'106年12月'!F79</f>
        <v>5461202048.8000002</v>
      </c>
      <c r="G79" s="87">
        <f>'106年1月'!G79+'106年2月'!G79+'106年3月'!G79+'106年4月'!G79+'106年5月'!G79+'106年6月'!G79+'106年7月'!G79+'106年8月'!G79+'106年9月'!G79+'106年10月'!G79+'106年11月'!G79+'106年12月'!G79</f>
        <v>4172278389.7199998</v>
      </c>
      <c r="H79" s="87">
        <f t="shared" ref="H79:H80" si="643">F79+G79</f>
        <v>9633480438.5200005</v>
      </c>
      <c r="I79" s="87">
        <f>'106年1月'!I79+'106年2月'!I79+'106年3月'!I79+'106年4月'!I79+'106年5月'!I79+'106年6月'!I79+'106年7月'!I79+'106年8月'!I79+'106年9月'!I79+'106年10月'!I79+'106年11月'!I79+'106年12月'!I79</f>
        <v>0</v>
      </c>
      <c r="J79" s="87">
        <f>'106年1月'!J79+'106年2月'!J79+'106年3月'!J79+'106年4月'!J79+'106年5月'!J79+'106年6月'!J79+'106年7月'!J79+'106年8月'!J79+'106年9月'!J79+'106年10月'!J79+'106年11月'!J79+'106年12月'!J79</f>
        <v>0</v>
      </c>
      <c r="K79" s="87">
        <f t="shared" ref="K79:K80" si="644">I79+J79</f>
        <v>0</v>
      </c>
      <c r="L79" s="87">
        <f>'106年1月'!L79+'106年2月'!L79+'106年3月'!L79+'106年4月'!L79+'106年5月'!L79+'106年6月'!L79+'106年7月'!L79+'106年8月'!L79+'106年9月'!L79+'106年10月'!L79+'106年11月'!L79+'106年12月'!L79</f>
        <v>0</v>
      </c>
      <c r="M79" s="87">
        <f>'106年1月'!M79+'106年2月'!M79+'106年3月'!M79+'106年4月'!M79+'106年5月'!M79+'106年6月'!M79+'106年7月'!M79+'106年8月'!M79+'106年9月'!M79+'106年10月'!M79+'106年11月'!M79+'106年12月'!M79</f>
        <v>0</v>
      </c>
      <c r="N79" s="87">
        <f t="shared" ref="N79:N80" si="645">L79+M79</f>
        <v>0</v>
      </c>
      <c r="O79" s="87">
        <f>'106年1月'!O79+'106年2月'!O79+'106年3月'!O79+'106年4月'!O79+'106年5月'!O79+'106年6月'!O79+'106年7月'!O79+'106年8月'!O79+'106年9月'!O79+'106年10月'!O79+'106年11月'!O79+'106年12月'!O79</f>
        <v>0</v>
      </c>
      <c r="P79" s="87">
        <f>'106年1月'!P79+'106年2月'!P79+'106年3月'!P79+'106年4月'!P79+'106年5月'!P79+'106年6月'!P79+'106年7月'!P79+'106年8月'!P79+'106年9月'!P79+'106年10月'!P79+'106年11月'!P79+'106年12月'!P79</f>
        <v>0</v>
      </c>
      <c r="Q79" s="87">
        <f t="shared" ref="Q79:Q80" si="646">O79+P79</f>
        <v>0</v>
      </c>
      <c r="R79" s="87">
        <f>'106年1月'!R79+'106年2月'!R79+'106年3月'!R79+'106年4月'!R79+'106年5月'!R79+'106年6月'!R79+'106年7月'!R79+'106年8月'!R79+'106年9月'!R79+'106年10月'!R79+'106年11月'!R79+'106年12月'!R79</f>
        <v>0</v>
      </c>
      <c r="S79" s="87">
        <f>'106年1月'!S79+'106年2月'!S79+'106年3月'!S79+'106年4月'!S79+'106年5月'!S79+'106年6月'!S79+'106年7月'!S79+'106年8月'!S79+'106年9月'!S79+'106年10月'!S79+'106年11月'!S79+'106年12月'!S79</f>
        <v>0</v>
      </c>
      <c r="T79" s="87">
        <f t="shared" ref="T79:T80" si="647">R79+S79</f>
        <v>0</v>
      </c>
      <c r="U79" s="87">
        <f>'106年1月'!U79+'106年2月'!U79+'106年3月'!U79+'106年4月'!U79+'106年5月'!U79+'106年6月'!U79+'106年7月'!U79+'106年8月'!U79+'106年9月'!U79+'106年10月'!U79+'106年11月'!U79+'106年12月'!U79</f>
        <v>55284839</v>
      </c>
      <c r="V79" s="87">
        <f>'106年1月'!V79+'106年2月'!V79+'106年3月'!V79+'106年4月'!V79+'106年5月'!V79+'106年6月'!V79+'106年7月'!V79+'106年8月'!V79+'106年9月'!V79+'106年10月'!V79+'106年11月'!V79+'106年12月'!V79</f>
        <v>0</v>
      </c>
      <c r="W79" s="87">
        <f t="shared" ref="W79:W80" si="648">U79+V79</f>
        <v>55284839</v>
      </c>
      <c r="X79" s="87">
        <f>'106年1月'!X79+'106年2月'!X79+'106年3月'!X79+'106年4月'!X79+'106年5月'!X79+'106年6月'!X79+'106年7月'!X79+'106年8月'!X79+'106年9月'!X79+'106年10月'!X79+'106年11月'!X79+'106年12月'!X79</f>
        <v>0</v>
      </c>
      <c r="Y79" s="87">
        <f>'106年1月'!Y79+'106年2月'!Y79+'106年3月'!Y79+'106年4月'!Y79+'106年5月'!Y79+'106年6月'!Y79+'106年7月'!Y79+'106年8月'!Y79+'106年9月'!Y79+'106年10月'!Y79+'106年11月'!Y79+'106年12月'!Y79</f>
        <v>0</v>
      </c>
      <c r="Z79" s="87">
        <f t="shared" ref="Z79:Z80" si="649">X79+Y79</f>
        <v>0</v>
      </c>
      <c r="AA79" s="87">
        <f>'106年1月'!AA79+'106年2月'!AA79+'106年3月'!AA79+'106年4月'!AA79+'106年5月'!AA79+'106年6月'!AA79+'106年7月'!AA79+'106年8月'!AA79+'106年9月'!AA79+'106年10月'!AA79+'106年11月'!AA79+'106年12月'!AA79</f>
        <v>0</v>
      </c>
      <c r="AB79" s="87">
        <f>'106年1月'!AB79+'106年2月'!AB79+'106年3月'!AB79+'106年4月'!AB79+'106年5月'!AB79+'106年6月'!AB79+'106年7月'!AB79+'106年8月'!AB79+'106年9月'!AB79+'106年10月'!AB79+'106年11月'!AB79+'106年12月'!AB79</f>
        <v>0</v>
      </c>
      <c r="AC79" s="87">
        <f t="shared" ref="AC79:AC80" si="650">AA79+AB79</f>
        <v>0</v>
      </c>
    </row>
    <row r="80" spans="1:34" s="68" customFormat="1" ht="21" customHeight="1">
      <c r="A80" s="129"/>
      <c r="B80" s="61" t="s">
        <v>384</v>
      </c>
      <c r="C80" s="87">
        <f t="shared" si="640"/>
        <v>32338740039</v>
      </c>
      <c r="D80" s="87">
        <f t="shared" si="641"/>
        <v>25704616669.799999</v>
      </c>
      <c r="E80" s="87">
        <f t="shared" si="642"/>
        <v>58043356708.800003</v>
      </c>
      <c r="F80" s="87">
        <f>'106年1月'!F80+'106年2月'!F80+'106年3月'!F80+'106年4月'!F80+'106年5月'!F80+'106年6月'!F80+'106年7月'!F80+'106年8月'!F80+'106年9月'!F80+'106年10月'!F80+'106年11月'!F80+'106年12月'!F80</f>
        <v>32338740039</v>
      </c>
      <c r="G80" s="87">
        <f>'106年1月'!G80+'106年2月'!G80+'106年3月'!G80+'106年4月'!G80+'106年5月'!G80+'106年6月'!G80+'106年7月'!G80+'106年8月'!G80+'106年9月'!G80+'106年10月'!G80+'106年11月'!G80+'106年12月'!G80</f>
        <v>25704616669.799999</v>
      </c>
      <c r="H80" s="87">
        <f t="shared" si="643"/>
        <v>58043356708.800003</v>
      </c>
      <c r="I80" s="87">
        <f>'106年1月'!I80+'106年2月'!I80+'106年3月'!I80+'106年4月'!I80+'106年5月'!I80+'106年6月'!I80+'106年7月'!I80+'106年8月'!I80+'106年9月'!I80+'106年10月'!I80+'106年11月'!I80+'106年12月'!I80</f>
        <v>0</v>
      </c>
      <c r="J80" s="87">
        <f>'106年1月'!J80+'106年2月'!J80+'106年3月'!J80+'106年4月'!J80+'106年5月'!J80+'106年6月'!J80+'106年7月'!J80+'106年8月'!J80+'106年9月'!J80+'106年10月'!J80+'106年11月'!J80+'106年12月'!J80</f>
        <v>0</v>
      </c>
      <c r="K80" s="87">
        <f t="shared" si="644"/>
        <v>0</v>
      </c>
      <c r="L80" s="87">
        <f>'106年1月'!L80+'106年2月'!L80+'106年3月'!L80+'106年4月'!L80+'106年5月'!L80+'106年6月'!L80+'106年7月'!L80+'106年8月'!L80+'106年9月'!L80+'106年10月'!L80+'106年11月'!L80+'106年12月'!L80</f>
        <v>0</v>
      </c>
      <c r="M80" s="87">
        <f>'106年1月'!M80+'106年2月'!M80+'106年3月'!M80+'106年4月'!M80+'106年5月'!M80+'106年6月'!M80+'106年7月'!M80+'106年8月'!M80+'106年9月'!M80+'106年10月'!M80+'106年11月'!M80+'106年12月'!M80</f>
        <v>0</v>
      </c>
      <c r="N80" s="87">
        <f t="shared" si="645"/>
        <v>0</v>
      </c>
      <c r="O80" s="87">
        <f>'106年1月'!O80+'106年2月'!O80+'106年3月'!O80+'106年4月'!O80+'106年5月'!O80+'106年6月'!O80+'106年7月'!O80+'106年8月'!O80+'106年9月'!O80+'106年10月'!O80+'106年11月'!O80+'106年12月'!O80</f>
        <v>0</v>
      </c>
      <c r="P80" s="87">
        <f>'106年1月'!P80+'106年2月'!P80+'106年3月'!P80+'106年4月'!P80+'106年5月'!P80+'106年6月'!P80+'106年7月'!P80+'106年8月'!P80+'106年9月'!P80+'106年10月'!P80+'106年11月'!P80+'106年12月'!P80</f>
        <v>0</v>
      </c>
      <c r="Q80" s="87">
        <f t="shared" si="646"/>
        <v>0</v>
      </c>
      <c r="R80" s="87">
        <f>'106年1月'!R80+'106年2月'!R80+'106年3月'!R80+'106年4月'!R80+'106年5月'!R80+'106年6月'!R80+'106年7月'!R80+'106年8月'!R80+'106年9月'!R80+'106年10月'!R80+'106年11月'!R80+'106年12月'!R80</f>
        <v>0</v>
      </c>
      <c r="S80" s="87">
        <f>'106年1月'!S80+'106年2月'!S80+'106年3月'!S80+'106年4月'!S80+'106年5月'!S80+'106年6月'!S80+'106年7月'!S80+'106年8月'!S80+'106年9月'!S80+'106年10月'!S80+'106年11月'!S80+'106年12月'!S80</f>
        <v>0</v>
      </c>
      <c r="T80" s="87">
        <f t="shared" si="647"/>
        <v>0</v>
      </c>
      <c r="U80" s="87">
        <f>'106年1月'!U80+'106年2月'!U80+'106年3月'!U80+'106年4月'!U80+'106年5月'!U80+'106年6月'!U80+'106年7月'!U80+'106年8月'!U80+'106年9月'!U80+'106年10月'!U80+'106年11月'!U80+'106年12月'!U80</f>
        <v>0</v>
      </c>
      <c r="V80" s="87">
        <f>'106年1月'!V80+'106年2月'!V80+'106年3月'!V80+'106年4月'!V80+'106年5月'!V80+'106年6月'!V80+'106年7月'!V80+'106年8月'!V80+'106年9月'!V80+'106年10月'!V80+'106年11月'!V80+'106年12月'!V80</f>
        <v>0</v>
      </c>
      <c r="W80" s="87">
        <f t="shared" si="648"/>
        <v>0</v>
      </c>
      <c r="X80" s="87">
        <f>'106年1月'!X80+'106年2月'!X80+'106年3月'!X80+'106年4月'!X80+'106年5月'!X80+'106年6月'!X80+'106年7月'!X80+'106年8月'!X80+'106年9月'!X80+'106年10月'!X80+'106年11月'!X80+'106年12月'!X80</f>
        <v>0</v>
      </c>
      <c r="Y80" s="87">
        <f>'106年1月'!Y80+'106年2月'!Y80+'106年3月'!Y80+'106年4月'!Y80+'106年5月'!Y80+'106年6月'!Y80+'106年7月'!Y80+'106年8月'!Y80+'106年9月'!Y80+'106年10月'!Y80+'106年11月'!Y80+'106年12月'!Y80</f>
        <v>0</v>
      </c>
      <c r="Z80" s="87">
        <f t="shared" si="649"/>
        <v>0</v>
      </c>
      <c r="AA80" s="87">
        <f>'106年1月'!AA80+'106年2月'!AA80+'106年3月'!AA80+'106年4月'!AA80+'106年5月'!AA80+'106年6月'!AA80+'106年7月'!AA80+'106年8月'!AA80+'106年9月'!AA80+'106年10月'!AA80+'106年11月'!AA80+'106年12月'!AA80</f>
        <v>0</v>
      </c>
      <c r="AB80" s="87">
        <f>'106年1月'!AB80+'106年2月'!AB80+'106年3月'!AB80+'106年4月'!AB80+'106年5月'!AB80+'106年6月'!AB80+'106年7月'!AB80+'106年8月'!AB80+'106年9月'!AB80+'106年10月'!AB80+'106年11月'!AB80+'106年12月'!AB80</f>
        <v>0</v>
      </c>
      <c r="AC80" s="87">
        <f t="shared" si="650"/>
        <v>0</v>
      </c>
    </row>
    <row r="81" spans="1:34" ht="21" customHeight="1">
      <c r="A81" s="71" t="s">
        <v>385</v>
      </c>
      <c r="B81" s="71"/>
      <c r="C81" s="100">
        <f>C78+C79+C80</f>
        <v>37855226926.800003</v>
      </c>
      <c r="D81" s="100">
        <f t="shared" ref="D81" si="651">D78+D79+D80</f>
        <v>29876895059.52</v>
      </c>
      <c r="E81" s="100">
        <f t="shared" ref="E81" si="652">E78+E79+E80</f>
        <v>67732121986.320007</v>
      </c>
      <c r="F81" s="100">
        <f t="shared" ref="F81" si="653">F78+F79+F80</f>
        <v>37799942087.800003</v>
      </c>
      <c r="G81" s="100">
        <f t="shared" ref="G81" si="654">G78+G79+G80</f>
        <v>29876895059.52</v>
      </c>
      <c r="H81" s="100">
        <f t="shared" ref="H81" si="655">H78+H79+H80</f>
        <v>67676837147.320007</v>
      </c>
      <c r="I81" s="100">
        <f t="shared" ref="I81" si="656">I78+I79+I80</f>
        <v>0</v>
      </c>
      <c r="J81" s="100">
        <f t="shared" ref="J81" si="657">J78+J79+J80</f>
        <v>0</v>
      </c>
      <c r="K81" s="100">
        <f t="shared" ref="K81" si="658">K78+K79+K80</f>
        <v>0</v>
      </c>
      <c r="L81" s="100">
        <f t="shared" ref="L81" si="659">L78+L79+L80</f>
        <v>0</v>
      </c>
      <c r="M81" s="100">
        <f t="shared" ref="M81" si="660">M78+M79+M80</f>
        <v>0</v>
      </c>
      <c r="N81" s="100">
        <f t="shared" ref="N81" si="661">N78+N79+N80</f>
        <v>0</v>
      </c>
      <c r="O81" s="100">
        <f t="shared" ref="O81" si="662">O78+O79+O80</f>
        <v>0</v>
      </c>
      <c r="P81" s="100">
        <f t="shared" ref="P81" si="663">P78+P79+P80</f>
        <v>0</v>
      </c>
      <c r="Q81" s="100">
        <f t="shared" ref="Q81" si="664">Q78+Q79+Q80</f>
        <v>0</v>
      </c>
      <c r="R81" s="100">
        <f t="shared" ref="R81" si="665">R78+R79+R80</f>
        <v>0</v>
      </c>
      <c r="S81" s="100">
        <f t="shared" ref="S81" si="666">S78+S79+S80</f>
        <v>0</v>
      </c>
      <c r="T81" s="100">
        <f t="shared" ref="T81" si="667">T78+T79+T80</f>
        <v>0</v>
      </c>
      <c r="U81" s="100">
        <f t="shared" ref="U81" si="668">U78+U79+U80</f>
        <v>55284839</v>
      </c>
      <c r="V81" s="100">
        <f t="shared" ref="V81" si="669">V78+V79+V80</f>
        <v>0</v>
      </c>
      <c r="W81" s="100">
        <f t="shared" ref="W81" si="670">W78+W79+W80</f>
        <v>55284839</v>
      </c>
      <c r="X81" s="100">
        <f t="shared" ref="X81" si="671">X78+X79+X80</f>
        <v>0</v>
      </c>
      <c r="Y81" s="100">
        <f t="shared" ref="Y81" si="672">Y78+Y79+Y80</f>
        <v>0</v>
      </c>
      <c r="Z81" s="100">
        <f t="shared" ref="Z81" si="673">Z78+Z79+Z80</f>
        <v>0</v>
      </c>
      <c r="AA81" s="100">
        <f t="shared" ref="AA81" si="674">AA78+AA79+AA80</f>
        <v>0</v>
      </c>
      <c r="AB81" s="100">
        <f t="shared" ref="AB81" si="675">AB78+AB79+AB80</f>
        <v>0</v>
      </c>
      <c r="AC81" s="100">
        <f t="shared" ref="AC81" si="676">AC78+AC79+AC80</f>
        <v>0</v>
      </c>
      <c r="AD81" s="68"/>
      <c r="AE81" s="68"/>
      <c r="AF81" s="68"/>
      <c r="AG81" s="68"/>
      <c r="AH81" s="68"/>
    </row>
    <row r="82" spans="1:34" s="68" customFormat="1" ht="21" customHeight="1">
      <c r="A82" s="128" t="s">
        <v>404</v>
      </c>
      <c r="B82" s="62" t="s">
        <v>382</v>
      </c>
      <c r="C82" s="87">
        <f>F82+I82+L82+O82+R82+U82+X82+AA82</f>
        <v>7542233411.1000004</v>
      </c>
      <c r="D82" s="87">
        <f>G82+J82+M82+P82+S82+V82+Y82+AB82</f>
        <v>6573300391.1450005</v>
      </c>
      <c r="E82" s="87">
        <f>C82+D82</f>
        <v>14115533802.245001</v>
      </c>
      <c r="F82" s="87">
        <f>'106年1月'!F82+'106年2月'!F82+'106年3月'!F82+'106年4月'!F82+'106年5月'!F82+'106年6月'!F82+'106年7月'!F82+'106年8月'!F82+'106年9月'!F82+'106年10月'!F82+'106年11月'!F82+'106年12月'!F82</f>
        <v>7453745615.1000004</v>
      </c>
      <c r="G82" s="87">
        <f>'106年1月'!G82+'106年2月'!G82+'106年3月'!G82+'106年4月'!G82+'106年5月'!G82+'106年6月'!G82+'106年7月'!G82+'106年8月'!G82+'106年9月'!G82+'106年10月'!G82+'106年11月'!G82+'106年12月'!G82</f>
        <v>6568815566</v>
      </c>
      <c r="H82" s="87">
        <f>F82+G82</f>
        <v>14022561181.1</v>
      </c>
      <c r="I82" s="87">
        <f>'106年1月'!I82+'106年2月'!I82+'106年3月'!I82+'106年4月'!I82+'106年5月'!I82+'106年6月'!I82+'106年7月'!I82+'106年8月'!I82+'106年9月'!I82+'106年10月'!I82+'106年11月'!I82+'106年12月'!I82</f>
        <v>80915172</v>
      </c>
      <c r="J82" s="87">
        <f>'106年1月'!J82+'106年2月'!J82+'106年3月'!J82+'106年4月'!J82+'106年5月'!J82+'106年6月'!J82+'106年7月'!J82+'106年8月'!J82+'106年9月'!J82+'106年10月'!J82+'106年11月'!J82+'106年12月'!J82</f>
        <v>4484825.1449999996</v>
      </c>
      <c r="K82" s="87">
        <f>I82+J82</f>
        <v>85399997.144999996</v>
      </c>
      <c r="L82" s="87">
        <f>'106年1月'!L82+'106年2月'!L82+'106年3月'!L82+'106年4月'!L82+'106年5月'!L82+'106年6月'!L82+'106年7月'!L82+'106年8月'!L82+'106年9月'!L82+'106年10月'!L82+'106年11月'!L82+'106年12月'!L82</f>
        <v>0</v>
      </c>
      <c r="M82" s="87">
        <f>'106年1月'!M82+'106年2月'!M82+'106年3月'!M82+'106年4月'!M82+'106年5月'!M82+'106年6月'!M82+'106年7月'!M82+'106年8月'!M82+'106年9月'!M82+'106年10月'!M82+'106年11月'!M82+'106年12月'!M82</f>
        <v>0</v>
      </c>
      <c r="N82" s="87">
        <f>L82+M82</f>
        <v>0</v>
      </c>
      <c r="O82" s="87">
        <f>'106年1月'!O82+'106年2月'!O82+'106年3月'!O82+'106年4月'!O82+'106年5月'!O82+'106年6月'!O82+'106年7月'!O82+'106年8月'!O82+'106年9月'!O82+'106年10月'!O82+'106年11月'!O82+'106年12月'!O82</f>
        <v>0</v>
      </c>
      <c r="P82" s="87">
        <f>'106年1月'!P82+'106年2月'!P82+'106年3月'!P82+'106年4月'!P82+'106年5月'!P82+'106年6月'!P82+'106年7月'!P82+'106年8月'!P82+'106年9月'!P82+'106年10月'!P82+'106年11月'!P82+'106年12月'!P82</f>
        <v>0</v>
      </c>
      <c r="Q82" s="87">
        <f>O82+P82</f>
        <v>0</v>
      </c>
      <c r="R82" s="87">
        <f>'106年1月'!R82+'106年2月'!R82+'106年3月'!R82+'106年4月'!R82+'106年5月'!R82+'106年6月'!R82+'106年7月'!R82+'106年8月'!R82+'106年9月'!R82+'106年10月'!R82+'106年11月'!R82+'106年12月'!R82</f>
        <v>0</v>
      </c>
      <c r="S82" s="87">
        <f>'106年1月'!S82+'106年2月'!S82+'106年3月'!S82+'106年4月'!S82+'106年5月'!S82+'106年6月'!S82+'106年7月'!S82+'106年8月'!S82+'106年9月'!S82+'106年10月'!S82+'106年11月'!S82+'106年12月'!S82</f>
        <v>0</v>
      </c>
      <c r="T82" s="87">
        <f>R82+S82</f>
        <v>0</v>
      </c>
      <c r="U82" s="87">
        <f>'106年1月'!U82+'106年2月'!U82+'106年3月'!U82+'106年4月'!U82+'106年5月'!U82+'106年6月'!U82+'106年7月'!U82+'106年8月'!U82+'106年9月'!U82+'106年10月'!U82+'106年11月'!U82+'106年12月'!U82</f>
        <v>7572624</v>
      </c>
      <c r="V82" s="87">
        <f>'106年1月'!V82+'106年2月'!V82+'106年3月'!V82+'106年4月'!V82+'106年5月'!V82+'106年6月'!V82+'106年7月'!V82+'106年8月'!V82+'106年9月'!V82+'106年10月'!V82+'106年11月'!V82+'106年12月'!V82</f>
        <v>0</v>
      </c>
      <c r="W82" s="87">
        <f>U82+V82</f>
        <v>7572624</v>
      </c>
      <c r="X82" s="87">
        <f>'106年1月'!X82+'106年2月'!X82+'106年3月'!X82+'106年4月'!X82+'106年5月'!X82+'106年6月'!X82+'106年7月'!X82+'106年8月'!X82+'106年9月'!X82+'106年10月'!X82+'106年11月'!X82+'106年12月'!X82</f>
        <v>0</v>
      </c>
      <c r="Y82" s="87">
        <f>'106年1月'!Y82+'106年2月'!Y82+'106年3月'!Y82+'106年4月'!Y82+'106年5月'!Y82+'106年6月'!Y82+'106年7月'!Y82+'106年8月'!Y82+'106年9月'!Y82+'106年10月'!Y82+'106年11月'!Y82+'106年12月'!Y82</f>
        <v>0</v>
      </c>
      <c r="Z82" s="87">
        <f>X82+Y82</f>
        <v>0</v>
      </c>
      <c r="AA82" s="87">
        <f>'106年1月'!AA82+'106年2月'!AA82+'106年3月'!AA82+'106年4月'!AA82+'106年5月'!AA82+'106年6月'!AA82+'106年7月'!AA82+'106年8月'!AA82+'106年9月'!AA82+'106年10月'!AA82+'106年11月'!AA82+'106年12月'!AA82</f>
        <v>0</v>
      </c>
      <c r="AB82" s="87">
        <f>'106年1月'!AB82+'106年2月'!AB82+'106年3月'!AB82+'106年4月'!AB82+'106年5月'!AB82+'106年6月'!AB82+'106年7月'!AB82+'106年8月'!AB82+'106年9月'!AB82+'106年10月'!AB82+'106年11月'!AB82+'106年12月'!AB82</f>
        <v>0</v>
      </c>
      <c r="AC82" s="87">
        <f>AA82+AB82</f>
        <v>0</v>
      </c>
    </row>
    <row r="83" spans="1:34" s="68" customFormat="1" ht="21" customHeight="1">
      <c r="A83" s="129"/>
      <c r="B83" s="61" t="s">
        <v>383</v>
      </c>
      <c r="C83" s="87">
        <f t="shared" ref="C83:C84" si="677">F83+I83+L83+O83+R83+U83+X83+AA83</f>
        <v>3445142084.4700003</v>
      </c>
      <c r="D83" s="87">
        <f t="shared" ref="D83:D84" si="678">G83+J83+M83+P83+S83+V83+Y83+AB83</f>
        <v>3060784205.5799999</v>
      </c>
      <c r="E83" s="87">
        <f t="shared" ref="E83:E84" si="679">C83+D83</f>
        <v>6505926290.0500002</v>
      </c>
      <c r="F83" s="87">
        <f>'106年1月'!F83+'106年2月'!F83+'106年3月'!F83+'106年4月'!F83+'106年5月'!F83+'106年6月'!F83+'106年7月'!F83+'106年8月'!F83+'106年9月'!F83+'106年10月'!F83+'106年11月'!F83+'106年12月'!F83</f>
        <v>3045954434.2000003</v>
      </c>
      <c r="G83" s="87">
        <f>'106年1月'!G83+'106年2月'!G83+'106年3月'!G83+'106年4月'!G83+'106年5月'!G83+'106年6月'!G83+'106年7月'!G83+'106年8月'!G83+'106年9月'!G83+'106年10月'!G83+'106年11月'!G83+'106年12月'!G83</f>
        <v>2412526088.21</v>
      </c>
      <c r="H83" s="87">
        <f t="shared" ref="H83:H84" si="680">F83+G83</f>
        <v>5458480522.4099998</v>
      </c>
      <c r="I83" s="87">
        <f>'106年1月'!I83+'106年2月'!I83+'106年3月'!I83+'106年4月'!I83+'106年5月'!I83+'106年6月'!I83+'106年7月'!I83+'106年8月'!I83+'106年9月'!I83+'106年10月'!I83+'106年11月'!I83+'106年12月'!I83</f>
        <v>399187650.26999998</v>
      </c>
      <c r="J83" s="87">
        <f>'106年1月'!J83+'106年2月'!J83+'106年3月'!J83+'106年4月'!J83+'106年5月'!J83+'106年6月'!J83+'106年7月'!J83+'106年8月'!J83+'106年9月'!J83+'106年10月'!J83+'106年11月'!J83+'106年12月'!J83</f>
        <v>648258117.37</v>
      </c>
      <c r="K83" s="87">
        <f t="shared" ref="K83:K84" si="681">I83+J83</f>
        <v>1047445767.64</v>
      </c>
      <c r="L83" s="87">
        <f>'106年1月'!L83+'106年2月'!L83+'106年3月'!L83+'106年4月'!L83+'106年5月'!L83+'106年6月'!L83+'106年7月'!L83+'106年8月'!L83+'106年9月'!L83+'106年10月'!L83+'106年11月'!L83+'106年12月'!L83</f>
        <v>0</v>
      </c>
      <c r="M83" s="87">
        <f>'106年1月'!M83+'106年2月'!M83+'106年3月'!M83+'106年4月'!M83+'106年5月'!M83+'106年6月'!M83+'106年7月'!M83+'106年8月'!M83+'106年9月'!M83+'106年10月'!M83+'106年11月'!M83+'106年12月'!M83</f>
        <v>0</v>
      </c>
      <c r="N83" s="87">
        <f t="shared" ref="N83:N84" si="682">L83+M83</f>
        <v>0</v>
      </c>
      <c r="O83" s="87">
        <f>'106年1月'!O83+'106年2月'!O83+'106年3月'!O83+'106年4月'!O83+'106年5月'!O83+'106年6月'!O83+'106年7月'!O83+'106年8月'!O83+'106年9月'!O83+'106年10月'!O83+'106年11月'!O83+'106年12月'!O83</f>
        <v>0</v>
      </c>
      <c r="P83" s="87">
        <f>'106年1月'!P83+'106年2月'!P83+'106年3月'!P83+'106年4月'!P83+'106年5月'!P83+'106年6月'!P83+'106年7月'!P83+'106年8月'!P83+'106年9月'!P83+'106年10月'!P83+'106年11月'!P83+'106年12月'!P83</f>
        <v>0</v>
      </c>
      <c r="Q83" s="87">
        <f t="shared" ref="Q83:Q84" si="683">O83+P83</f>
        <v>0</v>
      </c>
      <c r="R83" s="87">
        <f>'106年1月'!R83+'106年2月'!R83+'106年3月'!R83+'106年4月'!R83+'106年5月'!R83+'106年6月'!R83+'106年7月'!R83+'106年8月'!R83+'106年9月'!R83+'106年10月'!R83+'106年11月'!R83+'106年12月'!R83</f>
        <v>0</v>
      </c>
      <c r="S83" s="87">
        <f>'106年1月'!S83+'106年2月'!S83+'106年3月'!S83+'106年4月'!S83+'106年5月'!S83+'106年6月'!S83+'106年7月'!S83+'106年8月'!S83+'106年9月'!S83+'106年10月'!S83+'106年11月'!S83+'106年12月'!S83</f>
        <v>0</v>
      </c>
      <c r="T83" s="87">
        <f t="shared" ref="T83:T84" si="684">R83+S83</f>
        <v>0</v>
      </c>
      <c r="U83" s="87">
        <f>'106年1月'!U83+'106年2月'!U83+'106年3月'!U83+'106年4月'!U83+'106年5月'!U83+'106年6月'!U83+'106年7月'!U83+'106年8月'!U83+'106年9月'!U83+'106年10月'!U83+'106年11月'!U83+'106年12月'!U83</f>
        <v>0</v>
      </c>
      <c r="V83" s="87">
        <f>'106年1月'!V83+'106年2月'!V83+'106年3月'!V83+'106年4月'!V83+'106年5月'!V83+'106年6月'!V83+'106年7月'!V83+'106年8月'!V83+'106年9月'!V83+'106年10月'!V83+'106年11月'!V83+'106年12月'!V83</f>
        <v>0</v>
      </c>
      <c r="W83" s="87">
        <f t="shared" ref="W83:W84" si="685">U83+V83</f>
        <v>0</v>
      </c>
      <c r="X83" s="87">
        <f>'106年1月'!X83+'106年2月'!X83+'106年3月'!X83+'106年4月'!X83+'106年5月'!X83+'106年6月'!X83+'106年7月'!X83+'106年8月'!X83+'106年9月'!X83+'106年10月'!X83+'106年11月'!X83+'106年12月'!X83</f>
        <v>0</v>
      </c>
      <c r="Y83" s="87">
        <f>'106年1月'!Y83+'106年2月'!Y83+'106年3月'!Y83+'106年4月'!Y83+'106年5月'!Y83+'106年6月'!Y83+'106年7月'!Y83+'106年8月'!Y83+'106年9月'!Y83+'106年10月'!Y83+'106年11月'!Y83+'106年12月'!Y83</f>
        <v>0</v>
      </c>
      <c r="Z83" s="87">
        <f t="shared" ref="Z83:Z84" si="686">X83+Y83</f>
        <v>0</v>
      </c>
      <c r="AA83" s="87">
        <f>'106年1月'!AA83+'106年2月'!AA83+'106年3月'!AA83+'106年4月'!AA83+'106年5月'!AA83+'106年6月'!AA83+'106年7月'!AA83+'106年8月'!AA83+'106年9月'!AA83+'106年10月'!AA83+'106年11月'!AA83+'106年12月'!AA83</f>
        <v>0</v>
      </c>
      <c r="AB83" s="87">
        <f>'106年1月'!AB83+'106年2月'!AB83+'106年3月'!AB83+'106年4月'!AB83+'106年5月'!AB83+'106年6月'!AB83+'106年7月'!AB83+'106年8月'!AB83+'106年9月'!AB83+'106年10月'!AB83+'106年11月'!AB83+'106年12月'!AB83</f>
        <v>0</v>
      </c>
      <c r="AC83" s="87">
        <f t="shared" ref="AC83:AC84" si="687">AA83+AB83</f>
        <v>0</v>
      </c>
    </row>
    <row r="84" spans="1:34" s="68" customFormat="1" ht="21" customHeight="1">
      <c r="A84" s="129"/>
      <c r="B84" s="61" t="s">
        <v>384</v>
      </c>
      <c r="C84" s="87">
        <f t="shared" si="677"/>
        <v>10095409989.062</v>
      </c>
      <c r="D84" s="87">
        <f t="shared" si="678"/>
        <v>9596105322.1700001</v>
      </c>
      <c r="E84" s="87">
        <f t="shared" si="679"/>
        <v>19691515311.232002</v>
      </c>
      <c r="F84" s="87">
        <f>'106年1月'!F84+'106年2月'!F84+'106年3月'!F84+'106年4月'!F84+'106年5月'!F84+'106年6月'!F84+'106年7月'!F84+'106年8月'!F84+'106年9月'!F84+'106年10月'!F84+'106年11月'!F84+'106年12月'!F84</f>
        <v>9770203666.1000004</v>
      </c>
      <c r="G84" s="87">
        <f>'106年1月'!G84+'106年2月'!G84+'106年3月'!G84+'106年4月'!G84+'106年5月'!G84+'106年6月'!G84+'106年7月'!G84+'106年8月'!G84+'106年9月'!G84+'106年10月'!G84+'106年11月'!G84+'106年12月'!G84</f>
        <v>8876928223.2999992</v>
      </c>
      <c r="H84" s="87">
        <f t="shared" si="680"/>
        <v>18647131889.400002</v>
      </c>
      <c r="I84" s="87">
        <f>'106年1月'!I84+'106年2月'!I84+'106年3月'!I84+'106年4月'!I84+'106年5月'!I84+'106年6月'!I84+'106年7月'!I84+'106年8月'!I84+'106年9月'!I84+'106年10月'!I84+'106年11月'!I84+'106年12月'!I84</f>
        <v>253209070.96200001</v>
      </c>
      <c r="J84" s="87">
        <f>'106年1月'!J84+'106年2月'!J84+'106年3月'!J84+'106年4月'!J84+'106年5月'!J84+'106年6月'!J84+'106年7月'!J84+'106年8月'!J84+'106年9月'!J84+'106年10月'!J84+'106年11月'!J84+'106年12月'!J84</f>
        <v>660206935.87</v>
      </c>
      <c r="K84" s="87">
        <f t="shared" si="681"/>
        <v>913416006.83200002</v>
      </c>
      <c r="L84" s="87">
        <f>'106年1月'!L84+'106年2月'!L84+'106年3月'!L84+'106年4月'!L84+'106年5月'!L84+'106年6月'!L84+'106年7月'!L84+'106年8月'!L84+'106年9月'!L84+'106年10月'!L84+'106年11月'!L84+'106年12月'!L84</f>
        <v>0</v>
      </c>
      <c r="M84" s="87">
        <f>'106年1月'!M84+'106年2月'!M84+'106年3月'!M84+'106年4月'!M84+'106年5月'!M84+'106年6月'!M84+'106年7月'!M84+'106年8月'!M84+'106年9月'!M84+'106年10月'!M84+'106年11月'!M84+'106年12月'!M84</f>
        <v>0</v>
      </c>
      <c r="N84" s="87">
        <f t="shared" si="682"/>
        <v>0</v>
      </c>
      <c r="O84" s="87">
        <f>'106年1月'!O84+'106年2月'!O84+'106年3月'!O84+'106年4月'!O84+'106年5月'!O84+'106年6月'!O84+'106年7月'!O84+'106年8月'!O84+'106年9月'!O84+'106年10月'!O84+'106年11月'!O84+'106年12月'!O84</f>
        <v>0</v>
      </c>
      <c r="P84" s="87">
        <f>'106年1月'!P84+'106年2月'!P84+'106年3月'!P84+'106年4月'!P84+'106年5月'!P84+'106年6月'!P84+'106年7月'!P84+'106年8月'!P84+'106年9月'!P84+'106年10月'!P84+'106年11月'!P84+'106年12月'!P84</f>
        <v>0</v>
      </c>
      <c r="Q84" s="87">
        <f t="shared" si="683"/>
        <v>0</v>
      </c>
      <c r="R84" s="87">
        <f>'106年1月'!R84+'106年2月'!R84+'106年3月'!R84+'106年4月'!R84+'106年5月'!R84+'106年6月'!R84+'106年7月'!R84+'106年8月'!R84+'106年9月'!R84+'106年10月'!R84+'106年11月'!R84+'106年12月'!R84</f>
        <v>39424553</v>
      </c>
      <c r="S84" s="87">
        <f>'106年1月'!S84+'106年2月'!S84+'106年3月'!S84+'106年4月'!S84+'106年5月'!S84+'106年6月'!S84+'106年7月'!S84+'106年8月'!S84+'106年9月'!S84+'106年10月'!S84+'106年11月'!S84+'106年12月'!S84</f>
        <v>57057425</v>
      </c>
      <c r="T84" s="87">
        <f t="shared" si="684"/>
        <v>96481978</v>
      </c>
      <c r="U84" s="87">
        <f>'106年1月'!U84+'106年2月'!U84+'106年3月'!U84+'106年4月'!U84+'106年5月'!U84+'106年6月'!U84+'106年7月'!U84+'106年8月'!U84+'106年9月'!U84+'106年10月'!U84+'106年11月'!U84+'106年12月'!U84</f>
        <v>19630960</v>
      </c>
      <c r="V84" s="87">
        <f>'106年1月'!V84+'106年2月'!V84+'106年3月'!V84+'106年4月'!V84+'106年5月'!V84+'106年6月'!V84+'106年7月'!V84+'106年8月'!V84+'106年9月'!V84+'106年10月'!V84+'106年11月'!V84+'106年12月'!V84</f>
        <v>0</v>
      </c>
      <c r="W84" s="87">
        <f t="shared" si="685"/>
        <v>19630960</v>
      </c>
      <c r="X84" s="87">
        <f>'106年1月'!X84+'106年2月'!X84+'106年3月'!X84+'106年4月'!X84+'106年5月'!X84+'106年6月'!X84+'106年7月'!X84+'106年8月'!X84+'106年9月'!X84+'106年10月'!X84+'106年11月'!X84+'106年12月'!X84</f>
        <v>0</v>
      </c>
      <c r="Y84" s="87">
        <f>'106年1月'!Y84+'106年2月'!Y84+'106年3月'!Y84+'106年4月'!Y84+'106年5月'!Y84+'106年6月'!Y84+'106年7月'!Y84+'106年8月'!Y84+'106年9月'!Y84+'106年10月'!Y84+'106年11月'!Y84+'106年12月'!Y84</f>
        <v>0</v>
      </c>
      <c r="Z84" s="87">
        <f t="shared" si="686"/>
        <v>0</v>
      </c>
      <c r="AA84" s="87">
        <f>'106年1月'!AA84+'106年2月'!AA84+'106年3月'!AA84+'106年4月'!AA84+'106年5月'!AA84+'106年6月'!AA84+'106年7月'!AA84+'106年8月'!AA84+'106年9月'!AA84+'106年10月'!AA84+'106年11月'!AA84+'106年12月'!AA84</f>
        <v>12941739</v>
      </c>
      <c r="AB84" s="87">
        <f>'106年1月'!AB84+'106年2月'!AB84+'106年3月'!AB84+'106年4月'!AB84+'106年5月'!AB84+'106年6月'!AB84+'106年7月'!AB84+'106年8月'!AB84+'106年9月'!AB84+'106年10月'!AB84+'106年11月'!AB84+'106年12月'!AB84</f>
        <v>1912738</v>
      </c>
      <c r="AC84" s="87">
        <f t="shared" si="687"/>
        <v>14854477</v>
      </c>
    </row>
    <row r="85" spans="1:34" ht="21" customHeight="1">
      <c r="A85" s="71" t="s">
        <v>385</v>
      </c>
      <c r="B85" s="71"/>
      <c r="C85" s="100">
        <f>C82+C83+C84</f>
        <v>21082785484.632</v>
      </c>
      <c r="D85" s="100">
        <f t="shared" ref="D85" si="688">D82+D83+D84</f>
        <v>19230189918.895</v>
      </c>
      <c r="E85" s="100">
        <f t="shared" ref="E85" si="689">E82+E83+E84</f>
        <v>40312975403.527008</v>
      </c>
      <c r="F85" s="100">
        <f t="shared" ref="F85" si="690">F82+F83+F84</f>
        <v>20269903715.400002</v>
      </c>
      <c r="G85" s="100">
        <f t="shared" ref="G85" si="691">G82+G83+G84</f>
        <v>17858269877.509998</v>
      </c>
      <c r="H85" s="100">
        <f t="shared" ref="H85" si="692">H82+H83+H84</f>
        <v>38128173592.910004</v>
      </c>
      <c r="I85" s="100">
        <f t="shared" ref="I85" si="693">I82+I83+I84</f>
        <v>733311893.23199999</v>
      </c>
      <c r="J85" s="100">
        <f t="shared" ref="J85" si="694">J82+J83+J84</f>
        <v>1312949878.385</v>
      </c>
      <c r="K85" s="100">
        <f t="shared" ref="K85" si="695">K82+K83+K84</f>
        <v>2046261771.6170001</v>
      </c>
      <c r="L85" s="100">
        <f t="shared" ref="L85" si="696">L82+L83+L84</f>
        <v>0</v>
      </c>
      <c r="M85" s="100">
        <f t="shared" ref="M85" si="697">M82+M83+M84</f>
        <v>0</v>
      </c>
      <c r="N85" s="100">
        <f t="shared" ref="N85" si="698">N82+N83+N84</f>
        <v>0</v>
      </c>
      <c r="O85" s="100">
        <f t="shared" ref="O85" si="699">O82+O83+O84</f>
        <v>0</v>
      </c>
      <c r="P85" s="100">
        <f t="shared" ref="P85" si="700">P82+P83+P84</f>
        <v>0</v>
      </c>
      <c r="Q85" s="100">
        <f t="shared" ref="Q85" si="701">Q82+Q83+Q84</f>
        <v>0</v>
      </c>
      <c r="R85" s="100">
        <f t="shared" ref="R85" si="702">R82+R83+R84</f>
        <v>39424553</v>
      </c>
      <c r="S85" s="100">
        <f t="shared" ref="S85" si="703">S82+S83+S84</f>
        <v>57057425</v>
      </c>
      <c r="T85" s="100">
        <f t="shared" ref="T85" si="704">T82+T83+T84</f>
        <v>96481978</v>
      </c>
      <c r="U85" s="100">
        <f t="shared" ref="U85" si="705">U82+U83+U84</f>
        <v>27203584</v>
      </c>
      <c r="V85" s="100">
        <f t="shared" ref="V85" si="706">V82+V83+V84</f>
        <v>0</v>
      </c>
      <c r="W85" s="100">
        <f t="shared" ref="W85" si="707">W82+W83+W84</f>
        <v>27203584</v>
      </c>
      <c r="X85" s="100">
        <f t="shared" ref="X85" si="708">X82+X83+X84</f>
        <v>0</v>
      </c>
      <c r="Y85" s="100">
        <f t="shared" ref="Y85" si="709">Y82+Y83+Y84</f>
        <v>0</v>
      </c>
      <c r="Z85" s="100">
        <f t="shared" ref="Z85" si="710">Z82+Z83+Z84</f>
        <v>0</v>
      </c>
      <c r="AA85" s="100">
        <f t="shared" ref="AA85" si="711">AA82+AA83+AA84</f>
        <v>12941739</v>
      </c>
      <c r="AB85" s="100">
        <f t="shared" ref="AB85" si="712">AB82+AB83+AB84</f>
        <v>1912738</v>
      </c>
      <c r="AC85" s="100">
        <f t="shared" ref="AC85" si="713">AC82+AC83+AC84</f>
        <v>14854477</v>
      </c>
      <c r="AD85" s="68"/>
      <c r="AE85" s="68"/>
      <c r="AF85" s="68"/>
      <c r="AG85" s="68"/>
      <c r="AH85" s="68"/>
    </row>
    <row r="86" spans="1:34" s="68" customFormat="1" ht="21" customHeight="1">
      <c r="A86" s="128" t="s">
        <v>405</v>
      </c>
      <c r="B86" s="62" t="s">
        <v>382</v>
      </c>
      <c r="C86" s="87">
        <f>F86+I86+L86+O86+R86+U86+X86+AA86</f>
        <v>250259547.97999999</v>
      </c>
      <c r="D86" s="87">
        <f>G86+J86+M86+P86+S86+V86+Y86+AB86</f>
        <v>191805213.51999998</v>
      </c>
      <c r="E86" s="87">
        <f>C86+D86</f>
        <v>442064761.5</v>
      </c>
      <c r="F86" s="87">
        <f>'106年1月'!F86+'106年2月'!F86+'106年3月'!F86+'106年4月'!F86+'106年5月'!F86+'106年6月'!F86+'106年7月'!F86+'106年8月'!F86+'106年9月'!F86+'106年10月'!F86+'106年11月'!F86+'106年12月'!F86</f>
        <v>250259547.97999999</v>
      </c>
      <c r="G86" s="87">
        <f>'106年1月'!G86+'106年2月'!G86+'106年3月'!G86+'106年4月'!G86+'106年5月'!G86+'106年6月'!G86+'106年7月'!G86+'106年8月'!G86+'106年9月'!G86+'106年10月'!G86+'106年11月'!G86+'106年12月'!G86</f>
        <v>191805213.51999998</v>
      </c>
      <c r="H86" s="87">
        <f>F86+G86</f>
        <v>442064761.5</v>
      </c>
      <c r="I86" s="87">
        <f>'106年1月'!I86+'106年2月'!I86+'106年3月'!I86+'106年4月'!I86+'106年5月'!I86+'106年6月'!I86+'106年7月'!I86+'106年8月'!I86+'106年9月'!I86+'106年10月'!I86+'106年11月'!I86+'106年12月'!I86</f>
        <v>0</v>
      </c>
      <c r="J86" s="87">
        <f>'106年1月'!J86+'106年2月'!J86+'106年3月'!J86+'106年4月'!J86+'106年5月'!J86+'106年6月'!J86+'106年7月'!J86+'106年8月'!J86+'106年9月'!J86+'106年10月'!J86+'106年11月'!J86+'106年12月'!J86</f>
        <v>0</v>
      </c>
      <c r="K86" s="87">
        <f>I86+J86</f>
        <v>0</v>
      </c>
      <c r="L86" s="87">
        <f>'106年1月'!L86+'106年2月'!L86+'106年3月'!L86+'106年4月'!L86+'106年5月'!L86+'106年6月'!L86+'106年7月'!L86+'106年8月'!L86+'106年9月'!L86+'106年10月'!L86+'106年11月'!L86+'106年12月'!L86</f>
        <v>0</v>
      </c>
      <c r="M86" s="87">
        <f>'106年1月'!M86+'106年2月'!M86+'106年3月'!M86+'106年4月'!M86+'106年5月'!M86+'106年6月'!M86+'106年7月'!M86+'106年8月'!M86+'106年9月'!M86+'106年10月'!M86+'106年11月'!M86+'106年12月'!M86</f>
        <v>0</v>
      </c>
      <c r="N86" s="87">
        <f>L86+M86</f>
        <v>0</v>
      </c>
      <c r="O86" s="87">
        <f>'106年1月'!O86+'106年2月'!O86+'106年3月'!O86+'106年4月'!O86+'106年5月'!O86+'106年6月'!O86+'106年7月'!O86+'106年8月'!O86+'106年9月'!O86+'106年10月'!O86+'106年11月'!O86+'106年12月'!O86</f>
        <v>0</v>
      </c>
      <c r="P86" s="87">
        <f>'106年1月'!P86+'106年2月'!P86+'106年3月'!P86+'106年4月'!P86+'106年5月'!P86+'106年6月'!P86+'106年7月'!P86+'106年8月'!P86+'106年9月'!P86+'106年10月'!P86+'106年11月'!P86+'106年12月'!P86</f>
        <v>0</v>
      </c>
      <c r="Q86" s="87">
        <f>O86+P86</f>
        <v>0</v>
      </c>
      <c r="R86" s="87">
        <f>'106年1月'!R86+'106年2月'!R86+'106年3月'!R86+'106年4月'!R86+'106年5月'!R86+'106年6月'!R86+'106年7月'!R86+'106年8月'!R86+'106年9月'!R86+'106年10月'!R86+'106年11月'!R86+'106年12月'!R86</f>
        <v>0</v>
      </c>
      <c r="S86" s="87">
        <f>'106年1月'!S86+'106年2月'!S86+'106年3月'!S86+'106年4月'!S86+'106年5月'!S86+'106年6月'!S86+'106年7月'!S86+'106年8月'!S86+'106年9月'!S86+'106年10月'!S86+'106年11月'!S86+'106年12月'!S86</f>
        <v>0</v>
      </c>
      <c r="T86" s="87">
        <f>R86+S86</f>
        <v>0</v>
      </c>
      <c r="U86" s="87">
        <f>'106年1月'!U86+'106年2月'!U86+'106年3月'!U86+'106年4月'!U86+'106年5月'!U86+'106年6月'!U86+'106年7月'!U86+'106年8月'!U86+'106年9月'!U86+'106年10月'!U86+'106年11月'!U86+'106年12月'!U86</f>
        <v>0</v>
      </c>
      <c r="V86" s="87">
        <f>'106年1月'!V86+'106年2月'!V86+'106年3月'!V86+'106年4月'!V86+'106年5月'!V86+'106年6月'!V86+'106年7月'!V86+'106年8月'!V86+'106年9月'!V86+'106年10月'!V86+'106年11月'!V86+'106年12月'!V86</f>
        <v>0</v>
      </c>
      <c r="W86" s="87">
        <f>U86+V86</f>
        <v>0</v>
      </c>
      <c r="X86" s="87">
        <f>'106年1月'!X86+'106年2月'!X86+'106年3月'!X86+'106年4月'!X86+'106年5月'!X86+'106年6月'!X86+'106年7月'!X86+'106年8月'!X86+'106年9月'!X86+'106年10月'!X86+'106年11月'!X86+'106年12月'!X86</f>
        <v>0</v>
      </c>
      <c r="Y86" s="87">
        <f>'106年1月'!Y86+'106年2月'!Y86+'106年3月'!Y86+'106年4月'!Y86+'106年5月'!Y86+'106年6月'!Y86+'106年7月'!Y86+'106年8月'!Y86+'106年9月'!Y86+'106年10月'!Y86+'106年11月'!Y86+'106年12月'!Y86</f>
        <v>0</v>
      </c>
      <c r="Z86" s="87">
        <f>X86+Y86</f>
        <v>0</v>
      </c>
      <c r="AA86" s="87">
        <f>'106年1月'!AA86+'106年2月'!AA86+'106年3月'!AA86+'106年4月'!AA86+'106年5月'!AA86+'106年6月'!AA86+'106年7月'!AA86+'106年8月'!AA86+'106年9月'!AA86+'106年10月'!AA86+'106年11月'!AA86+'106年12月'!AA86</f>
        <v>0</v>
      </c>
      <c r="AB86" s="87">
        <f>'106年1月'!AB86+'106年2月'!AB86+'106年3月'!AB86+'106年4月'!AB86+'106年5月'!AB86+'106年6月'!AB86+'106年7月'!AB86+'106年8月'!AB86+'106年9月'!AB86+'106年10月'!AB86+'106年11月'!AB86+'106年12月'!AB86</f>
        <v>0</v>
      </c>
      <c r="AC86" s="87">
        <f>AA86+AB86</f>
        <v>0</v>
      </c>
    </row>
    <row r="87" spans="1:34" s="68" customFormat="1" ht="21" customHeight="1">
      <c r="A87" s="129"/>
      <c r="B87" s="61" t="s">
        <v>383</v>
      </c>
      <c r="C87" s="87">
        <f t="shared" ref="C87:C88" si="714">F87+I87+L87+O87+R87+U87+X87+AA87</f>
        <v>290880244</v>
      </c>
      <c r="D87" s="87">
        <f t="shared" ref="D87:D88" si="715">G87+J87+M87+P87+S87+V87+Y87+AB87</f>
        <v>131144930</v>
      </c>
      <c r="E87" s="87">
        <f t="shared" ref="E87:E88" si="716">C87+D87</f>
        <v>422025174</v>
      </c>
      <c r="F87" s="87">
        <f>'106年1月'!F87+'106年2月'!F87+'106年3月'!F87+'106年4月'!F87+'106年5月'!F87+'106年6月'!F87+'106年7月'!F87+'106年8月'!F87+'106年9月'!F87+'106年10月'!F87+'106年11月'!F87+'106年12月'!F87</f>
        <v>290880244</v>
      </c>
      <c r="G87" s="87">
        <f>'106年1月'!G87+'106年2月'!G87+'106年3月'!G87+'106年4月'!G87+'106年5月'!G87+'106年6月'!G87+'106年7月'!G87+'106年8月'!G87+'106年9月'!G87+'106年10月'!G87+'106年11月'!G87+'106年12月'!G87</f>
        <v>131144930</v>
      </c>
      <c r="H87" s="87">
        <f t="shared" ref="H87:H88" si="717">F87+G87</f>
        <v>422025174</v>
      </c>
      <c r="I87" s="87">
        <f>'106年1月'!I87+'106年2月'!I87+'106年3月'!I87+'106年4月'!I87+'106年5月'!I87+'106年6月'!I87+'106年7月'!I87+'106年8月'!I87+'106年9月'!I87+'106年10月'!I87+'106年11月'!I87+'106年12月'!I87</f>
        <v>0</v>
      </c>
      <c r="J87" s="87">
        <f>'106年1月'!J87+'106年2月'!J87+'106年3月'!J87+'106年4月'!J87+'106年5月'!J87+'106年6月'!J87+'106年7月'!J87+'106年8月'!J87+'106年9月'!J87+'106年10月'!J87+'106年11月'!J87+'106年12月'!J87</f>
        <v>0</v>
      </c>
      <c r="K87" s="87">
        <f t="shared" ref="K87:K88" si="718">I87+J87</f>
        <v>0</v>
      </c>
      <c r="L87" s="87">
        <f>'106年1月'!L87+'106年2月'!L87+'106年3月'!L87+'106年4月'!L87+'106年5月'!L87+'106年6月'!L87+'106年7月'!L87+'106年8月'!L87+'106年9月'!L87+'106年10月'!L87+'106年11月'!L87+'106年12月'!L87</f>
        <v>0</v>
      </c>
      <c r="M87" s="87">
        <f>'106年1月'!M87+'106年2月'!M87+'106年3月'!M87+'106年4月'!M87+'106年5月'!M87+'106年6月'!M87+'106年7月'!M87+'106年8月'!M87+'106年9月'!M87+'106年10月'!M87+'106年11月'!M87+'106年12月'!M87</f>
        <v>0</v>
      </c>
      <c r="N87" s="87">
        <f t="shared" ref="N87:N88" si="719">L87+M87</f>
        <v>0</v>
      </c>
      <c r="O87" s="87">
        <f>'106年1月'!O87+'106年2月'!O87+'106年3月'!O87+'106年4月'!O87+'106年5月'!O87+'106年6月'!O87+'106年7月'!O87+'106年8月'!O87+'106年9月'!O87+'106年10月'!O87+'106年11月'!O87+'106年12月'!O87</f>
        <v>0</v>
      </c>
      <c r="P87" s="87">
        <f>'106年1月'!P87+'106年2月'!P87+'106年3月'!P87+'106年4月'!P87+'106年5月'!P87+'106年6月'!P87+'106年7月'!P87+'106年8月'!P87+'106年9月'!P87+'106年10月'!P87+'106年11月'!P87+'106年12月'!P87</f>
        <v>0</v>
      </c>
      <c r="Q87" s="87">
        <f t="shared" ref="Q87:Q88" si="720">O87+P87</f>
        <v>0</v>
      </c>
      <c r="R87" s="87">
        <f>'106年1月'!R87+'106年2月'!R87+'106年3月'!R87+'106年4月'!R87+'106年5月'!R87+'106年6月'!R87+'106年7月'!R87+'106年8月'!R87+'106年9月'!R87+'106年10月'!R87+'106年11月'!R87+'106年12月'!R87</f>
        <v>0</v>
      </c>
      <c r="S87" s="87">
        <f>'106年1月'!S87+'106年2月'!S87+'106年3月'!S87+'106年4月'!S87+'106年5月'!S87+'106年6月'!S87+'106年7月'!S87+'106年8月'!S87+'106年9月'!S87+'106年10月'!S87+'106年11月'!S87+'106年12月'!S87</f>
        <v>0</v>
      </c>
      <c r="T87" s="87">
        <f t="shared" ref="T87:T88" si="721">R87+S87</f>
        <v>0</v>
      </c>
      <c r="U87" s="87">
        <f>'106年1月'!U87+'106年2月'!U87+'106年3月'!U87+'106年4月'!U87+'106年5月'!U87+'106年6月'!U87+'106年7月'!U87+'106年8月'!U87+'106年9月'!U87+'106年10月'!U87+'106年11月'!U87+'106年12月'!U87</f>
        <v>0</v>
      </c>
      <c r="V87" s="87">
        <f>'106年1月'!V87+'106年2月'!V87+'106年3月'!V87+'106年4月'!V87+'106年5月'!V87+'106年6月'!V87+'106年7月'!V87+'106年8月'!V87+'106年9月'!V87+'106年10月'!V87+'106年11月'!V87+'106年12月'!V87</f>
        <v>0</v>
      </c>
      <c r="W87" s="87">
        <f t="shared" ref="W87:W88" si="722">U87+V87</f>
        <v>0</v>
      </c>
      <c r="X87" s="87">
        <f>'106年1月'!X87+'106年2月'!X87+'106年3月'!X87+'106年4月'!X87+'106年5月'!X87+'106年6月'!X87+'106年7月'!X87+'106年8月'!X87+'106年9月'!X87+'106年10月'!X87+'106年11月'!X87+'106年12月'!X87</f>
        <v>0</v>
      </c>
      <c r="Y87" s="87">
        <f>'106年1月'!Y87+'106年2月'!Y87+'106年3月'!Y87+'106年4月'!Y87+'106年5月'!Y87+'106年6月'!Y87+'106年7月'!Y87+'106年8月'!Y87+'106年9月'!Y87+'106年10月'!Y87+'106年11月'!Y87+'106年12月'!Y87</f>
        <v>0</v>
      </c>
      <c r="Z87" s="87">
        <f t="shared" ref="Z87:Z88" si="723">X87+Y87</f>
        <v>0</v>
      </c>
      <c r="AA87" s="87">
        <f>'106年1月'!AA87+'106年2月'!AA87+'106年3月'!AA87+'106年4月'!AA87+'106年5月'!AA87+'106年6月'!AA87+'106年7月'!AA87+'106年8月'!AA87+'106年9月'!AA87+'106年10月'!AA87+'106年11月'!AA87+'106年12月'!AA87</f>
        <v>0</v>
      </c>
      <c r="AB87" s="87">
        <f>'106年1月'!AB87+'106年2月'!AB87+'106年3月'!AB87+'106年4月'!AB87+'106年5月'!AB87+'106年6月'!AB87+'106年7月'!AB87+'106年8月'!AB87+'106年9月'!AB87+'106年10月'!AB87+'106年11月'!AB87+'106年12月'!AB87</f>
        <v>0</v>
      </c>
      <c r="AC87" s="87">
        <f t="shared" ref="AC87:AC88" si="724">AA87+AB87</f>
        <v>0</v>
      </c>
    </row>
    <row r="88" spans="1:34" s="68" customFormat="1" ht="21" customHeight="1">
      <c r="A88" s="129"/>
      <c r="B88" s="61" t="s">
        <v>384</v>
      </c>
      <c r="C88" s="87">
        <f t="shared" si="714"/>
        <v>4149471678.6499996</v>
      </c>
      <c r="D88" s="87">
        <f t="shared" si="715"/>
        <v>3373231013.5</v>
      </c>
      <c r="E88" s="87">
        <f t="shared" si="716"/>
        <v>7522702692.1499996</v>
      </c>
      <c r="F88" s="87">
        <f>'106年1月'!F88+'106年2月'!F88+'106年3月'!F88+'106年4月'!F88+'106年5月'!F88+'106年6月'!F88+'106年7月'!F88+'106年8月'!F88+'106年9月'!F88+'106年10月'!F88+'106年11月'!F88+'106年12月'!F88</f>
        <v>4143341678.6499996</v>
      </c>
      <c r="G88" s="87">
        <f>'106年1月'!G88+'106年2月'!G88+'106年3月'!G88+'106年4月'!G88+'106年5月'!G88+'106年6月'!G88+'106年7月'!G88+'106年8月'!G88+'106年9月'!G88+'106年10月'!G88+'106年11月'!G88+'106年12月'!G88</f>
        <v>3373231013.5</v>
      </c>
      <c r="H88" s="87">
        <f t="shared" si="717"/>
        <v>7516572692.1499996</v>
      </c>
      <c r="I88" s="87">
        <f>'106年1月'!I88+'106年2月'!I88+'106年3月'!I88+'106年4月'!I88+'106年5月'!I88+'106年6月'!I88+'106年7月'!I88+'106年8月'!I88+'106年9月'!I88+'106年10月'!I88+'106年11月'!I88+'106年12月'!I88</f>
        <v>0</v>
      </c>
      <c r="J88" s="87">
        <f>'106年1月'!J88+'106年2月'!J88+'106年3月'!J88+'106年4月'!J88+'106年5月'!J88+'106年6月'!J88+'106年7月'!J88+'106年8月'!J88+'106年9月'!J88+'106年10月'!J88+'106年11月'!J88+'106年12月'!J88</f>
        <v>0</v>
      </c>
      <c r="K88" s="87">
        <f t="shared" si="718"/>
        <v>0</v>
      </c>
      <c r="L88" s="87">
        <f>'106年1月'!L88+'106年2月'!L88+'106年3月'!L88+'106年4月'!L88+'106年5月'!L88+'106年6月'!L88+'106年7月'!L88+'106年8月'!L88+'106年9月'!L88+'106年10月'!L88+'106年11月'!L88+'106年12月'!L88</f>
        <v>0</v>
      </c>
      <c r="M88" s="87">
        <f>'106年1月'!M88+'106年2月'!M88+'106年3月'!M88+'106年4月'!M88+'106年5月'!M88+'106年6月'!M88+'106年7月'!M88+'106年8月'!M88+'106年9月'!M88+'106年10月'!M88+'106年11月'!M88+'106年12月'!M88</f>
        <v>0</v>
      </c>
      <c r="N88" s="87">
        <f t="shared" si="719"/>
        <v>0</v>
      </c>
      <c r="O88" s="87">
        <f>'106年1月'!O88+'106年2月'!O88+'106年3月'!O88+'106年4月'!O88+'106年5月'!O88+'106年6月'!O88+'106年7月'!O88+'106年8月'!O88+'106年9月'!O88+'106年10月'!O88+'106年11月'!O88+'106年12月'!O88</f>
        <v>0</v>
      </c>
      <c r="P88" s="87">
        <f>'106年1月'!P88+'106年2月'!P88+'106年3月'!P88+'106年4月'!P88+'106年5月'!P88+'106年6月'!P88+'106年7月'!P88+'106年8月'!P88+'106年9月'!P88+'106年10月'!P88+'106年11月'!P88+'106年12月'!P88</f>
        <v>0</v>
      </c>
      <c r="Q88" s="87">
        <f t="shared" si="720"/>
        <v>0</v>
      </c>
      <c r="R88" s="87">
        <f>'106年1月'!R88+'106年2月'!R88+'106年3月'!R88+'106年4月'!R88+'106年5月'!R88+'106年6月'!R88+'106年7月'!R88+'106年8月'!R88+'106年9月'!R88+'106年10月'!R88+'106年11月'!R88+'106年12月'!R88</f>
        <v>0</v>
      </c>
      <c r="S88" s="87">
        <f>'106年1月'!S88+'106年2月'!S88+'106年3月'!S88+'106年4月'!S88+'106年5月'!S88+'106年6月'!S88+'106年7月'!S88+'106年8月'!S88+'106年9月'!S88+'106年10月'!S88+'106年11月'!S88+'106年12月'!S88</f>
        <v>0</v>
      </c>
      <c r="T88" s="87">
        <f t="shared" si="721"/>
        <v>0</v>
      </c>
      <c r="U88" s="87">
        <f>'106年1月'!U88+'106年2月'!U88+'106年3月'!U88+'106年4月'!U88+'106年5月'!U88+'106年6月'!U88+'106年7月'!U88+'106年8月'!U88+'106年9月'!U88+'106年10月'!U88+'106年11月'!U88+'106年12月'!U88</f>
        <v>6130000</v>
      </c>
      <c r="V88" s="87">
        <f>'106年1月'!V88+'106年2月'!V88+'106年3月'!V88+'106年4月'!V88+'106年5月'!V88+'106年6月'!V88+'106年7月'!V88+'106年8月'!V88+'106年9月'!V88+'106年10月'!V88+'106年11月'!V88+'106年12月'!V88</f>
        <v>0</v>
      </c>
      <c r="W88" s="87">
        <f t="shared" si="722"/>
        <v>6130000</v>
      </c>
      <c r="X88" s="87">
        <f>'106年1月'!X88+'106年2月'!X88+'106年3月'!X88+'106年4月'!X88+'106年5月'!X88+'106年6月'!X88+'106年7月'!X88+'106年8月'!X88+'106年9月'!X88+'106年10月'!X88+'106年11月'!X88+'106年12月'!X88</f>
        <v>0</v>
      </c>
      <c r="Y88" s="87">
        <f>'106年1月'!Y88+'106年2月'!Y88+'106年3月'!Y88+'106年4月'!Y88+'106年5月'!Y88+'106年6月'!Y88+'106年7月'!Y88+'106年8月'!Y88+'106年9月'!Y88+'106年10月'!Y88+'106年11月'!Y88+'106年12月'!Y88</f>
        <v>0</v>
      </c>
      <c r="Z88" s="87">
        <f t="shared" si="723"/>
        <v>0</v>
      </c>
      <c r="AA88" s="87">
        <f>'106年1月'!AA88+'106年2月'!AA88+'106年3月'!AA88+'106年4月'!AA88+'106年5月'!AA88+'106年6月'!AA88+'106年7月'!AA88+'106年8月'!AA88+'106年9月'!AA88+'106年10月'!AA88+'106年11月'!AA88+'106年12月'!AA88</f>
        <v>0</v>
      </c>
      <c r="AB88" s="87">
        <f>'106年1月'!AB88+'106年2月'!AB88+'106年3月'!AB88+'106年4月'!AB88+'106年5月'!AB88+'106年6月'!AB88+'106年7月'!AB88+'106年8月'!AB88+'106年9月'!AB88+'106年10月'!AB88+'106年11月'!AB88+'106年12月'!AB88</f>
        <v>0</v>
      </c>
      <c r="AC88" s="87">
        <f t="shared" si="724"/>
        <v>0</v>
      </c>
    </row>
    <row r="89" spans="1:34" ht="21" customHeight="1">
      <c r="A89" s="71" t="s">
        <v>385</v>
      </c>
      <c r="B89" s="71"/>
      <c r="C89" s="100">
        <f>C86+C87+C88</f>
        <v>4690611470.6299992</v>
      </c>
      <c r="D89" s="100">
        <f t="shared" ref="D89" si="725">D86+D87+D88</f>
        <v>3696181157.02</v>
      </c>
      <c r="E89" s="100">
        <f t="shared" ref="E89" si="726">E86+E87+E88</f>
        <v>8386792627.6499996</v>
      </c>
      <c r="F89" s="100">
        <f t="shared" ref="F89" si="727">F86+F87+F88</f>
        <v>4684481470.6299992</v>
      </c>
      <c r="G89" s="100">
        <f t="shared" ref="G89" si="728">G86+G87+G88</f>
        <v>3696181157.02</v>
      </c>
      <c r="H89" s="100">
        <f t="shared" ref="H89" si="729">H86+H87+H88</f>
        <v>8380662627.6499996</v>
      </c>
      <c r="I89" s="100">
        <f t="shared" ref="I89" si="730">I86+I87+I88</f>
        <v>0</v>
      </c>
      <c r="J89" s="100">
        <f t="shared" ref="J89" si="731">J86+J87+J88</f>
        <v>0</v>
      </c>
      <c r="K89" s="100">
        <f t="shared" ref="K89" si="732">K86+K87+K88</f>
        <v>0</v>
      </c>
      <c r="L89" s="100">
        <f t="shared" ref="L89" si="733">L86+L87+L88</f>
        <v>0</v>
      </c>
      <c r="M89" s="100">
        <f t="shared" ref="M89" si="734">M86+M87+M88</f>
        <v>0</v>
      </c>
      <c r="N89" s="100">
        <f t="shared" ref="N89" si="735">N86+N87+N88</f>
        <v>0</v>
      </c>
      <c r="O89" s="100">
        <f t="shared" ref="O89" si="736">O86+O87+O88</f>
        <v>0</v>
      </c>
      <c r="P89" s="100">
        <f t="shared" ref="P89" si="737">P86+P87+P88</f>
        <v>0</v>
      </c>
      <c r="Q89" s="100">
        <f t="shared" ref="Q89" si="738">Q86+Q87+Q88</f>
        <v>0</v>
      </c>
      <c r="R89" s="100">
        <f t="shared" ref="R89" si="739">R86+R87+R88</f>
        <v>0</v>
      </c>
      <c r="S89" s="100">
        <f t="shared" ref="S89" si="740">S86+S87+S88</f>
        <v>0</v>
      </c>
      <c r="T89" s="100">
        <f t="shared" ref="T89" si="741">T86+T87+T88</f>
        <v>0</v>
      </c>
      <c r="U89" s="100">
        <f t="shared" ref="U89" si="742">U86+U87+U88</f>
        <v>6130000</v>
      </c>
      <c r="V89" s="100">
        <f t="shared" ref="V89" si="743">V86+V87+V88</f>
        <v>0</v>
      </c>
      <c r="W89" s="100">
        <f t="shared" ref="W89" si="744">W86+W87+W88</f>
        <v>6130000</v>
      </c>
      <c r="X89" s="100">
        <f t="shared" ref="X89" si="745">X86+X87+X88</f>
        <v>0</v>
      </c>
      <c r="Y89" s="100">
        <f t="shared" ref="Y89" si="746">Y86+Y87+Y88</f>
        <v>0</v>
      </c>
      <c r="Z89" s="100">
        <f t="shared" ref="Z89" si="747">Z86+Z87+Z88</f>
        <v>0</v>
      </c>
      <c r="AA89" s="100">
        <f t="shared" ref="AA89" si="748">AA86+AA87+AA88</f>
        <v>0</v>
      </c>
      <c r="AB89" s="100">
        <f t="shared" ref="AB89" si="749">AB86+AB87+AB88</f>
        <v>0</v>
      </c>
      <c r="AC89" s="100">
        <f t="shared" ref="AC89" si="750">AC86+AC87+AC88</f>
        <v>0</v>
      </c>
      <c r="AD89" s="68"/>
      <c r="AE89" s="68"/>
      <c r="AF89" s="68"/>
      <c r="AG89" s="68"/>
      <c r="AH89" s="68"/>
    </row>
    <row r="90" spans="1:34" s="68" customFormat="1" ht="21" customHeight="1">
      <c r="A90" s="128" t="s">
        <v>406</v>
      </c>
      <c r="B90" s="62" t="s">
        <v>382</v>
      </c>
      <c r="C90" s="87">
        <f>F90+I90+L90+O90+R90+U90+X90+AA90</f>
        <v>498798863.79000002</v>
      </c>
      <c r="D90" s="87">
        <f>G90+J90+M90+P90+S90+V90+Y90+AB90</f>
        <v>396220452.56999999</v>
      </c>
      <c r="E90" s="87">
        <f>C90+D90</f>
        <v>895019316.36000001</v>
      </c>
      <c r="F90" s="87">
        <f>'106年1月'!F90+'106年2月'!F90+'106年3月'!F90+'106年4月'!F90+'106年5月'!F90+'106年6月'!F90+'106年7月'!F90+'106年8月'!F90+'106年9月'!F90+'106年10月'!F90+'106年11月'!F90+'106年12月'!F90</f>
        <v>487071749.63</v>
      </c>
      <c r="G90" s="87">
        <f>'106年1月'!G90+'106年2月'!G90+'106年3月'!G90+'106年4月'!G90+'106年5月'!G90+'106年6月'!G90+'106年7月'!G90+'106年8月'!G90+'106年9月'!G90+'106年10月'!G90+'106年11月'!G90+'106年12月'!G90</f>
        <v>336424875.58999997</v>
      </c>
      <c r="H90" s="87">
        <f>F90+G90</f>
        <v>823496625.22000003</v>
      </c>
      <c r="I90" s="87">
        <f>'106年1月'!I90+'106年2月'!I90+'106年3月'!I90+'106年4月'!I90+'106年5月'!I90+'106年6月'!I90+'106年7月'!I90+'106年8月'!I90+'106年9月'!I90+'106年10月'!I90+'106年11月'!I90+'106年12月'!I90</f>
        <v>10234819.16</v>
      </c>
      <c r="J90" s="87">
        <f>'106年1月'!J90+'106年2月'!J90+'106年3月'!J90+'106年4月'!J90+'106年5月'!J90+'106年6月'!J90+'106年7月'!J90+'106年8月'!J90+'106年9月'!J90+'106年10月'!J90+'106年11月'!J90+'106年12月'!J90</f>
        <v>8889709</v>
      </c>
      <c r="K90" s="87">
        <f>I90+J90</f>
        <v>19124528.16</v>
      </c>
      <c r="L90" s="87">
        <f>'106年1月'!L90+'106年2月'!L90+'106年3月'!L90+'106年4月'!L90+'106年5月'!L90+'106年6月'!L90+'106年7月'!L90+'106年8月'!L90+'106年9月'!L90+'106年10月'!L90+'106年11月'!L90+'106年12月'!L90</f>
        <v>1041531</v>
      </c>
      <c r="M90" s="87">
        <f>'106年1月'!M90+'106年2月'!M90+'106年3月'!M90+'106年4月'!M90+'106年5月'!M90+'106年6月'!M90+'106年7月'!M90+'106年8月'!M90+'106年9月'!M90+'106年10月'!M90+'106年11月'!M90+'106年12月'!M90</f>
        <v>667229</v>
      </c>
      <c r="N90" s="87">
        <f>L90+M90</f>
        <v>1708760</v>
      </c>
      <c r="O90" s="87">
        <f>'106年1月'!O90+'106年2月'!O90+'106年3月'!O90+'106年4月'!O90+'106年5月'!O90+'106年6月'!O90+'106年7月'!O90+'106年8月'!O90+'106年9月'!O90+'106年10月'!O90+'106年11月'!O90+'106年12月'!O90</f>
        <v>0</v>
      </c>
      <c r="P90" s="87">
        <f>'106年1月'!P90+'106年2月'!P90+'106年3月'!P90+'106年4月'!P90+'106年5月'!P90+'106年6月'!P90+'106年7月'!P90+'106年8月'!P90+'106年9月'!P90+'106年10月'!P90+'106年11月'!P90+'106年12月'!P90</f>
        <v>0</v>
      </c>
      <c r="Q90" s="87">
        <f>O90+P90</f>
        <v>0</v>
      </c>
      <c r="R90" s="87">
        <f>'106年1月'!R90+'106年2月'!R90+'106年3月'!R90+'106年4月'!R90+'106年5月'!R90+'106年6月'!R90+'106年7月'!R90+'106年8月'!R90+'106年9月'!R90+'106年10月'!R90+'106年11月'!R90+'106年12月'!R90</f>
        <v>448134</v>
      </c>
      <c r="S90" s="87">
        <f>'106年1月'!S90+'106年2月'!S90+'106年3月'!S90+'106年4月'!S90+'106年5月'!S90+'106年6月'!S90+'106年7月'!S90+'106年8月'!S90+'106年9月'!S90+'106年10月'!S90+'106年11月'!S90+'106年12月'!S90</f>
        <v>646832</v>
      </c>
      <c r="T90" s="87">
        <f>R90+S90</f>
        <v>1094966</v>
      </c>
      <c r="U90" s="87">
        <f>'106年1月'!U90+'106年2月'!U90+'106年3月'!U90+'106年4月'!U90+'106年5月'!U90+'106年6月'!U90+'106年7月'!U90+'106年8月'!U90+'106年9月'!U90+'106年10月'!U90+'106年11月'!U90+'106年12月'!U90</f>
        <v>0</v>
      </c>
      <c r="V90" s="87">
        <f>'106年1月'!V90+'106年2月'!V90+'106年3月'!V90+'106年4月'!V90+'106年5月'!V90+'106年6月'!V90+'106年7月'!V90+'106年8月'!V90+'106年9月'!V90+'106年10月'!V90+'106年11月'!V90+'106年12月'!V90</f>
        <v>49173955.979999997</v>
      </c>
      <c r="W90" s="87">
        <f>U90+V90</f>
        <v>49173955.979999997</v>
      </c>
      <c r="X90" s="87">
        <f>'106年1月'!X90+'106年2月'!X90+'106年3月'!X90+'106年4月'!X90+'106年5月'!X90+'106年6月'!X90+'106年7月'!X90+'106年8月'!X90+'106年9月'!X90+'106年10月'!X90+'106年11月'!X90+'106年12月'!X90</f>
        <v>0</v>
      </c>
      <c r="Y90" s="87">
        <f>'106年1月'!Y90+'106年2月'!Y90+'106年3月'!Y90+'106年4月'!Y90+'106年5月'!Y90+'106年6月'!Y90+'106年7月'!Y90+'106年8月'!Y90+'106年9月'!Y90+'106年10月'!Y90+'106年11月'!Y90+'106年12月'!Y90</f>
        <v>0</v>
      </c>
      <c r="Z90" s="87">
        <f>X90+Y90</f>
        <v>0</v>
      </c>
      <c r="AA90" s="87">
        <f>'106年1月'!AA90+'106年2月'!AA90+'106年3月'!AA90+'106年4月'!AA90+'106年5月'!AA90+'106年6月'!AA90+'106年7月'!AA90+'106年8月'!AA90+'106年9月'!AA90+'106年10月'!AA90+'106年11月'!AA90+'106年12月'!AA90</f>
        <v>2630</v>
      </c>
      <c r="AB90" s="87">
        <f>'106年1月'!AB90+'106年2月'!AB90+'106年3月'!AB90+'106年4月'!AB90+'106年5月'!AB90+'106年6月'!AB90+'106年7月'!AB90+'106年8月'!AB90+'106年9月'!AB90+'106年10月'!AB90+'106年11月'!AB90+'106年12月'!AB90</f>
        <v>417851</v>
      </c>
      <c r="AC90" s="87">
        <f>AA90+AB90</f>
        <v>420481</v>
      </c>
    </row>
    <row r="91" spans="1:34" s="68" customFormat="1" ht="21" customHeight="1">
      <c r="A91" s="129"/>
      <c r="B91" s="61" t="s">
        <v>383</v>
      </c>
      <c r="C91" s="87">
        <f t="shared" ref="C91:C92" si="751">F91+I91+L91+O91+R91+U91+X91+AA91</f>
        <v>359878609.44700003</v>
      </c>
      <c r="D91" s="87">
        <f t="shared" ref="D91:D92" si="752">G91+J91+M91+P91+S91+V91+Y91+AB91</f>
        <v>249838053.56</v>
      </c>
      <c r="E91" s="87">
        <f t="shared" ref="E91:E92" si="753">C91+D91</f>
        <v>609716663.00699997</v>
      </c>
      <c r="F91" s="87">
        <f>'106年1月'!F91+'106年2月'!F91+'106年3月'!F91+'106年4月'!F91+'106年5月'!F91+'106年6月'!F91+'106年7月'!F91+'106年8月'!F91+'106年9月'!F91+'106年10月'!F91+'106年11月'!F91+'106年12月'!F91</f>
        <v>159295601.88</v>
      </c>
      <c r="G91" s="87">
        <f>'106年1月'!G91+'106年2月'!G91+'106年3月'!G91+'106年4月'!G91+'106年5月'!G91+'106年6月'!G91+'106年7月'!G91+'106年8月'!G91+'106年9月'!G91+'106年10月'!G91+'106年11月'!G91+'106年12月'!G91</f>
        <v>155567895</v>
      </c>
      <c r="H91" s="87">
        <f t="shared" ref="H91:H92" si="754">F91+G91</f>
        <v>314863496.88</v>
      </c>
      <c r="I91" s="87">
        <f>'106年1月'!I91+'106年2月'!I91+'106年3月'!I91+'106年4月'!I91+'106年5月'!I91+'106年6月'!I91+'106年7月'!I91+'106年8月'!I91+'106年9月'!I91+'106年10月'!I91+'106年11月'!I91+'106年12月'!I91</f>
        <v>50006262</v>
      </c>
      <c r="J91" s="87">
        <f>'106年1月'!J91+'106年2月'!J91+'106年3月'!J91+'106年4月'!J91+'106年5月'!J91+'106年6月'!J91+'106年7月'!J91+'106年8月'!J91+'106年9月'!J91+'106年10月'!J91+'106年11月'!J91+'106年12月'!J91</f>
        <v>45866366</v>
      </c>
      <c r="K91" s="87">
        <f t="shared" ref="K91:K92" si="755">I91+J91</f>
        <v>95872628</v>
      </c>
      <c r="L91" s="87">
        <f>'106年1月'!L91+'106年2月'!L91+'106年3月'!L91+'106年4月'!L91+'106年5月'!L91+'106年6月'!L91+'106年7月'!L91+'106年8月'!L91+'106年9月'!L91+'106年10月'!L91+'106年11月'!L91+'106年12月'!L91</f>
        <v>0</v>
      </c>
      <c r="M91" s="87">
        <f>'106年1月'!M91+'106年2月'!M91+'106年3月'!M91+'106年4月'!M91+'106年5月'!M91+'106年6月'!M91+'106年7月'!M91+'106年8月'!M91+'106年9月'!M91+'106年10月'!M91+'106年11月'!M91+'106年12月'!M91</f>
        <v>0</v>
      </c>
      <c r="N91" s="87">
        <f t="shared" ref="N91:N92" si="756">L91+M91</f>
        <v>0</v>
      </c>
      <c r="O91" s="87">
        <f>'106年1月'!O91+'106年2月'!O91+'106年3月'!O91+'106年4月'!O91+'106年5月'!O91+'106年6月'!O91+'106年7月'!O91+'106年8月'!O91+'106年9月'!O91+'106年10月'!O91+'106年11月'!O91+'106年12月'!O91</f>
        <v>0</v>
      </c>
      <c r="P91" s="87">
        <f>'106年1月'!P91+'106年2月'!P91+'106年3月'!P91+'106年4月'!P91+'106年5月'!P91+'106年6月'!P91+'106年7月'!P91+'106年8月'!P91+'106年9月'!P91+'106年10月'!P91+'106年11月'!P91+'106年12月'!P91</f>
        <v>0</v>
      </c>
      <c r="Q91" s="87">
        <f t="shared" ref="Q91:Q92" si="757">O91+P91</f>
        <v>0</v>
      </c>
      <c r="R91" s="87">
        <f>'106年1月'!R91+'106年2月'!R91+'106年3月'!R91+'106年4月'!R91+'106年5月'!R91+'106年6月'!R91+'106年7月'!R91+'106年8月'!R91+'106年9月'!R91+'106年10月'!R91+'106年11月'!R91+'106年12月'!R91</f>
        <v>0</v>
      </c>
      <c r="S91" s="87">
        <f>'106年1月'!S91+'106年2月'!S91+'106年3月'!S91+'106年4月'!S91+'106年5月'!S91+'106年6月'!S91+'106年7月'!S91+'106年8月'!S91+'106年9月'!S91+'106年10月'!S91+'106年11月'!S91+'106年12月'!S91</f>
        <v>0</v>
      </c>
      <c r="T91" s="87">
        <f t="shared" ref="T91:T92" si="758">R91+S91</f>
        <v>0</v>
      </c>
      <c r="U91" s="87">
        <f>'106年1月'!U91+'106年2月'!U91+'106年3月'!U91+'106年4月'!U91+'106年5月'!U91+'106年6月'!U91+'106年7月'!U91+'106年8月'!U91+'106年9月'!U91+'106年10月'!U91+'106年11月'!U91+'106年12月'!U91</f>
        <v>150576745.567</v>
      </c>
      <c r="V91" s="87">
        <f>'106年1月'!V91+'106年2月'!V91+'106年3月'!V91+'106年4月'!V91+'106年5月'!V91+'106年6月'!V91+'106年7月'!V91+'106年8月'!V91+'106年9月'!V91+'106年10月'!V91+'106年11月'!V91+'106年12月'!V91</f>
        <v>48403792.560000002</v>
      </c>
      <c r="W91" s="87">
        <f t="shared" ref="W91:W92" si="759">U91+V91</f>
        <v>198980538.127</v>
      </c>
      <c r="X91" s="87">
        <f>'106年1月'!X91+'106年2月'!X91+'106年3月'!X91+'106年4月'!X91+'106年5月'!X91+'106年6月'!X91+'106年7月'!X91+'106年8月'!X91+'106年9月'!X91+'106年10月'!X91+'106年11月'!X91+'106年12月'!X91</f>
        <v>0</v>
      </c>
      <c r="Y91" s="87">
        <f>'106年1月'!Y91+'106年2月'!Y91+'106年3月'!Y91+'106年4月'!Y91+'106年5月'!Y91+'106年6月'!Y91+'106年7月'!Y91+'106年8月'!Y91+'106年9月'!Y91+'106年10月'!Y91+'106年11月'!Y91+'106年12月'!Y91</f>
        <v>0</v>
      </c>
      <c r="Z91" s="87">
        <f t="shared" ref="Z91:Z92" si="760">X91+Y91</f>
        <v>0</v>
      </c>
      <c r="AA91" s="87">
        <f>'106年1月'!AA91+'106年2月'!AA91+'106年3月'!AA91+'106年4月'!AA91+'106年5月'!AA91+'106年6月'!AA91+'106年7月'!AA91+'106年8月'!AA91+'106年9月'!AA91+'106年10月'!AA91+'106年11月'!AA91+'106年12月'!AA91</f>
        <v>0</v>
      </c>
      <c r="AB91" s="87">
        <f>'106年1月'!AB91+'106年2月'!AB91+'106年3月'!AB91+'106年4月'!AB91+'106年5月'!AB91+'106年6月'!AB91+'106年7月'!AB91+'106年8月'!AB91+'106年9月'!AB91+'106年10月'!AB91+'106年11月'!AB91+'106年12月'!AB91</f>
        <v>0</v>
      </c>
      <c r="AC91" s="87">
        <f t="shared" ref="AC91:AC92" si="761">AA91+AB91</f>
        <v>0</v>
      </c>
    </row>
    <row r="92" spans="1:34" s="68" customFormat="1" ht="21" customHeight="1">
      <c r="A92" s="129"/>
      <c r="B92" s="61" t="s">
        <v>384</v>
      </c>
      <c r="C92" s="87">
        <f t="shared" si="751"/>
        <v>570972898.00300002</v>
      </c>
      <c r="D92" s="87">
        <f t="shared" si="752"/>
        <v>677306505.85599995</v>
      </c>
      <c r="E92" s="87">
        <f t="shared" si="753"/>
        <v>1248279403.859</v>
      </c>
      <c r="F92" s="87">
        <f>'106年1月'!F92+'106年2月'!F92+'106年3月'!F92+'106年4月'!F92+'106年5月'!F92+'106年6月'!F92+'106年7月'!F92+'106年8月'!F92+'106年9月'!F92+'106年10月'!F92+'106年11月'!F92+'106年12月'!F92</f>
        <v>496853449.50999999</v>
      </c>
      <c r="G92" s="87">
        <f>'106年1月'!G92+'106年2月'!G92+'106年3月'!G92+'106年4月'!G92+'106年5月'!G92+'106年6月'!G92+'106年7月'!G92+'106年8月'!G92+'106年9月'!G92+'106年10月'!G92+'106年11月'!G92+'106年12月'!G92</f>
        <v>531885530.78999996</v>
      </c>
      <c r="H92" s="87">
        <f t="shared" si="754"/>
        <v>1028738980.3</v>
      </c>
      <c r="I92" s="87">
        <f>'106年1月'!I92+'106年2月'!I92+'106年3月'!I92+'106年4月'!I92+'106年5月'!I92+'106年6月'!I92+'106年7月'!I92+'106年8月'!I92+'106年9月'!I92+'106年10月'!I92+'106年11月'!I92+'106年12月'!I92</f>
        <v>0</v>
      </c>
      <c r="J92" s="87">
        <f>'106年1月'!J92+'106年2月'!J92+'106年3月'!J92+'106年4月'!J92+'106年5月'!J92+'106年6月'!J92+'106年7月'!J92+'106年8月'!J92+'106年9月'!J92+'106年10月'!J92+'106年11月'!J92+'106年12月'!J92</f>
        <v>14035882.392000001</v>
      </c>
      <c r="K92" s="87">
        <f t="shared" si="755"/>
        <v>14035882.392000001</v>
      </c>
      <c r="L92" s="87">
        <f>'106年1月'!L92+'106年2月'!L92+'106年3月'!L92+'106年4月'!L92+'106年5月'!L92+'106年6月'!L92+'106年7月'!L92+'106年8月'!L92+'106年9月'!L92+'106年10月'!L92+'106年11月'!L92+'106年12月'!L92</f>
        <v>785509</v>
      </c>
      <c r="M92" s="87">
        <f>'106年1月'!M92+'106年2月'!M92+'106年3月'!M92+'106年4月'!M92+'106年5月'!M92+'106年6月'!M92+'106年7月'!M92+'106年8月'!M92+'106年9月'!M92+'106年10月'!M92+'106年11月'!M92+'106年12月'!M92</f>
        <v>2955513</v>
      </c>
      <c r="N92" s="87">
        <f t="shared" si="756"/>
        <v>3741022</v>
      </c>
      <c r="O92" s="87">
        <f>'106年1月'!O92+'106年2月'!O92+'106年3月'!O92+'106年4月'!O92+'106年5月'!O92+'106年6月'!O92+'106年7月'!O92+'106年8月'!O92+'106年9月'!O92+'106年10月'!O92+'106年11月'!O92+'106年12月'!O92</f>
        <v>0</v>
      </c>
      <c r="P92" s="87">
        <f>'106年1月'!P92+'106年2月'!P92+'106年3月'!P92+'106年4月'!P92+'106年5月'!P92+'106年6月'!P92+'106年7月'!P92+'106年8月'!P92+'106年9月'!P92+'106年10月'!P92+'106年11月'!P92+'106年12月'!P92</f>
        <v>0</v>
      </c>
      <c r="Q92" s="87">
        <f t="shared" si="757"/>
        <v>0</v>
      </c>
      <c r="R92" s="87">
        <f>'106年1月'!R92+'106年2月'!R92+'106年3月'!R92+'106年4月'!R92+'106年5月'!R92+'106年6月'!R92+'106年7月'!R92+'106年8月'!R92+'106年9月'!R92+'106年10月'!R92+'106年11月'!R92+'106年12月'!R92</f>
        <v>36598723.493000001</v>
      </c>
      <c r="S92" s="87">
        <f>'106年1月'!S92+'106年2月'!S92+'106年3月'!S92+'106年4月'!S92+'106年5月'!S92+'106年6月'!S92+'106年7月'!S92+'106年8月'!S92+'106年9月'!S92+'106年10月'!S92+'106年11月'!S92+'106年12月'!S92</f>
        <v>106773881.67400001</v>
      </c>
      <c r="T92" s="87">
        <f t="shared" si="758"/>
        <v>143372605.167</v>
      </c>
      <c r="U92" s="87">
        <f>'106年1月'!U92+'106年2月'!U92+'106年3月'!U92+'106年4月'!U92+'106年5月'!U92+'106年6月'!U92+'106年7月'!U92+'106年8月'!U92+'106年9月'!U92+'106年10月'!U92+'106年11月'!U92+'106年12月'!U92</f>
        <v>36735216</v>
      </c>
      <c r="V92" s="87">
        <f>'106年1月'!V92+'106年2月'!V92+'106年3月'!V92+'106年4月'!V92+'106年5月'!V92+'106年6月'!V92+'106年7月'!V92+'106年8月'!V92+'106年9月'!V92+'106年10月'!V92+'106年11月'!V92+'106年12月'!V92</f>
        <v>0</v>
      </c>
      <c r="W92" s="87">
        <f t="shared" si="759"/>
        <v>36735216</v>
      </c>
      <c r="X92" s="87">
        <f>'106年1月'!X92+'106年2月'!X92+'106年3月'!X92+'106年4月'!X92+'106年5月'!X92+'106年6月'!X92+'106年7月'!X92+'106年8月'!X92+'106年9月'!X92+'106年10月'!X92+'106年11月'!X92+'106年12月'!X92</f>
        <v>0</v>
      </c>
      <c r="Y92" s="87">
        <f>'106年1月'!Y92+'106年2月'!Y92+'106年3月'!Y92+'106年4月'!Y92+'106年5月'!Y92+'106年6月'!Y92+'106年7月'!Y92+'106年8月'!Y92+'106年9月'!Y92+'106年10月'!Y92+'106年11月'!Y92+'106年12月'!Y92</f>
        <v>0</v>
      </c>
      <c r="Z92" s="87">
        <f t="shared" si="760"/>
        <v>0</v>
      </c>
      <c r="AA92" s="87">
        <f>'106年1月'!AA92+'106年2月'!AA92+'106年3月'!AA92+'106年4月'!AA92+'106年5月'!AA92+'106年6月'!AA92+'106年7月'!AA92+'106年8月'!AA92+'106年9月'!AA92+'106年10月'!AA92+'106年11月'!AA92+'106年12月'!AA92</f>
        <v>0</v>
      </c>
      <c r="AB92" s="87">
        <f>'106年1月'!AB92+'106年2月'!AB92+'106年3月'!AB92+'106年4月'!AB92+'106年5月'!AB92+'106年6月'!AB92+'106年7月'!AB92+'106年8月'!AB92+'106年9月'!AB92+'106年10月'!AB92+'106年11月'!AB92+'106年12月'!AB92</f>
        <v>21655698</v>
      </c>
      <c r="AC92" s="87">
        <f t="shared" si="761"/>
        <v>21655698</v>
      </c>
    </row>
    <row r="93" spans="1:34" ht="21" customHeight="1">
      <c r="A93" s="71" t="s">
        <v>385</v>
      </c>
      <c r="B93" s="71"/>
      <c r="C93" s="100">
        <f>C90+C91+C92</f>
        <v>1429650371.24</v>
      </c>
      <c r="D93" s="100">
        <f t="shared" ref="D93" si="762">D90+D91+D92</f>
        <v>1323365011.9860001</v>
      </c>
      <c r="E93" s="100">
        <f t="shared" ref="E93" si="763">E90+E91+E92</f>
        <v>2753015383.2259998</v>
      </c>
      <c r="F93" s="100">
        <f t="shared" ref="F93" si="764">F90+F91+F92</f>
        <v>1143220801.02</v>
      </c>
      <c r="G93" s="100">
        <f t="shared" ref="G93" si="765">G90+G91+G92</f>
        <v>1023878301.3799999</v>
      </c>
      <c r="H93" s="100">
        <f t="shared" ref="H93" si="766">H90+H91+H92</f>
        <v>2167099102.3999996</v>
      </c>
      <c r="I93" s="100">
        <f t="shared" ref="I93" si="767">I90+I91+I92</f>
        <v>60241081.159999996</v>
      </c>
      <c r="J93" s="100">
        <f t="shared" ref="J93" si="768">J90+J91+J92</f>
        <v>68791957.392000005</v>
      </c>
      <c r="K93" s="100">
        <f t="shared" ref="K93" si="769">K90+K91+K92</f>
        <v>129033038.552</v>
      </c>
      <c r="L93" s="100">
        <f t="shared" ref="L93" si="770">L90+L91+L92</f>
        <v>1827040</v>
      </c>
      <c r="M93" s="100">
        <f t="shared" ref="M93" si="771">M90+M91+M92</f>
        <v>3622742</v>
      </c>
      <c r="N93" s="100">
        <f t="shared" ref="N93" si="772">N90+N91+N92</f>
        <v>5449782</v>
      </c>
      <c r="O93" s="100">
        <f t="shared" ref="O93" si="773">O90+O91+O92</f>
        <v>0</v>
      </c>
      <c r="P93" s="100">
        <f t="shared" ref="P93" si="774">P90+P91+P92</f>
        <v>0</v>
      </c>
      <c r="Q93" s="100">
        <f t="shared" ref="Q93" si="775">Q90+Q91+Q92</f>
        <v>0</v>
      </c>
      <c r="R93" s="100">
        <f t="shared" ref="R93" si="776">R90+R91+R92</f>
        <v>37046857.493000001</v>
      </c>
      <c r="S93" s="100">
        <f t="shared" ref="S93" si="777">S90+S91+S92</f>
        <v>107420713.67400001</v>
      </c>
      <c r="T93" s="100">
        <f t="shared" ref="T93" si="778">T90+T91+T92</f>
        <v>144467571.167</v>
      </c>
      <c r="U93" s="100">
        <f t="shared" ref="U93" si="779">U90+U91+U92</f>
        <v>187311961.567</v>
      </c>
      <c r="V93" s="100">
        <f t="shared" ref="V93" si="780">V90+V91+V92</f>
        <v>97577748.539999992</v>
      </c>
      <c r="W93" s="100">
        <f t="shared" ref="W93" si="781">W90+W91+W92</f>
        <v>284889710.10699999</v>
      </c>
      <c r="X93" s="100">
        <f t="shared" ref="X93" si="782">X90+X91+X92</f>
        <v>0</v>
      </c>
      <c r="Y93" s="100">
        <f t="shared" ref="Y93" si="783">Y90+Y91+Y92</f>
        <v>0</v>
      </c>
      <c r="Z93" s="100">
        <f t="shared" ref="Z93" si="784">Z90+Z91+Z92</f>
        <v>0</v>
      </c>
      <c r="AA93" s="100">
        <f t="shared" ref="AA93" si="785">AA90+AA91+AA92</f>
        <v>2630</v>
      </c>
      <c r="AB93" s="100">
        <f t="shared" ref="AB93" si="786">AB90+AB91+AB92</f>
        <v>22073549</v>
      </c>
      <c r="AC93" s="100">
        <f t="shared" ref="AC93" si="787">AC90+AC91+AC92</f>
        <v>22076179</v>
      </c>
      <c r="AD93" s="68"/>
      <c r="AE93" s="68"/>
      <c r="AF93" s="68"/>
      <c r="AG93" s="68"/>
      <c r="AH93" s="68"/>
    </row>
    <row r="94" spans="1:34" s="68" customFormat="1" ht="21" customHeight="1">
      <c r="A94" s="128" t="s">
        <v>407</v>
      </c>
      <c r="B94" s="62" t="s">
        <v>382</v>
      </c>
      <c r="C94" s="87">
        <f>F94+I94+L94+O94+R94+U94+X94+AA94</f>
        <v>8658082</v>
      </c>
      <c r="D94" s="87">
        <f>G94+J94+M94+P94+S94+V94+Y94+AB94</f>
        <v>0</v>
      </c>
      <c r="E94" s="87">
        <f>C94+D94</f>
        <v>8658082</v>
      </c>
      <c r="F94" s="87">
        <f>'106年1月'!F94+'106年2月'!F94+'106年3月'!F94+'106年4月'!F94+'106年5月'!F94+'106年6月'!F94+'106年7月'!F94+'106年8月'!F94+'106年9月'!F94+'106年10月'!F94+'106年11月'!F94+'106年12月'!F94</f>
        <v>8658082</v>
      </c>
      <c r="G94" s="87">
        <f>'106年1月'!G94+'106年2月'!G94+'106年3月'!G94+'106年4月'!G94+'106年5月'!G94+'106年6月'!G94+'106年7月'!G94+'106年8月'!G94+'106年9月'!G94+'106年10月'!G94+'106年11月'!G94+'106年12月'!G94</f>
        <v>0</v>
      </c>
      <c r="H94" s="87">
        <f>F94+G94</f>
        <v>8658082</v>
      </c>
      <c r="I94" s="87">
        <f>'106年1月'!I94+'106年2月'!I94+'106年3月'!I94+'106年4月'!I94+'106年5月'!I94+'106年6月'!I94+'106年7月'!I94+'106年8月'!I94+'106年9月'!I94+'106年10月'!I94+'106年11月'!I94+'106年12月'!I94</f>
        <v>0</v>
      </c>
      <c r="J94" s="87">
        <f>'106年1月'!J94+'106年2月'!J94+'106年3月'!J94+'106年4月'!J94+'106年5月'!J94+'106年6月'!J94+'106年7月'!J94+'106年8月'!J94+'106年9月'!J94+'106年10月'!J94+'106年11月'!J94+'106年12月'!J94</f>
        <v>0</v>
      </c>
      <c r="K94" s="87">
        <f>I94+J94</f>
        <v>0</v>
      </c>
      <c r="L94" s="87">
        <f>'106年1月'!L94+'106年2月'!L94+'106年3月'!L94+'106年4月'!L94+'106年5月'!L94+'106年6月'!L94+'106年7月'!L94+'106年8月'!L94+'106年9月'!L94+'106年10月'!L94+'106年11月'!L94+'106年12月'!L94</f>
        <v>0</v>
      </c>
      <c r="M94" s="87">
        <f>'106年1月'!M94+'106年2月'!M94+'106年3月'!M94+'106年4月'!M94+'106年5月'!M94+'106年6月'!M94+'106年7月'!M94+'106年8月'!M94+'106年9月'!M94+'106年10月'!M94+'106年11月'!M94+'106年12月'!M94</f>
        <v>0</v>
      </c>
      <c r="N94" s="87">
        <f>L94+M94</f>
        <v>0</v>
      </c>
      <c r="O94" s="87">
        <f>'106年1月'!O94+'106年2月'!O94+'106年3月'!O94+'106年4月'!O94+'106年5月'!O94+'106年6月'!O94+'106年7月'!O94+'106年8月'!O94+'106年9月'!O94+'106年10月'!O94+'106年11月'!O94+'106年12月'!O94</f>
        <v>0</v>
      </c>
      <c r="P94" s="87">
        <f>'106年1月'!P94+'106年2月'!P94+'106年3月'!P94+'106年4月'!P94+'106年5月'!P94+'106年6月'!P94+'106年7月'!P94+'106年8月'!P94+'106年9月'!P94+'106年10月'!P94+'106年11月'!P94+'106年12月'!P94</f>
        <v>0</v>
      </c>
      <c r="Q94" s="87">
        <f>O94+P94</f>
        <v>0</v>
      </c>
      <c r="R94" s="87">
        <f>'106年1月'!R94+'106年2月'!R94+'106年3月'!R94+'106年4月'!R94+'106年5月'!R94+'106年6月'!R94+'106年7月'!R94+'106年8月'!R94+'106年9月'!R94+'106年10月'!R94+'106年11月'!R94+'106年12月'!R94</f>
        <v>0</v>
      </c>
      <c r="S94" s="87">
        <f>'106年1月'!S94+'106年2月'!S94+'106年3月'!S94+'106年4月'!S94+'106年5月'!S94+'106年6月'!S94+'106年7月'!S94+'106年8月'!S94+'106年9月'!S94+'106年10月'!S94+'106年11月'!S94+'106年12月'!S94</f>
        <v>0</v>
      </c>
      <c r="T94" s="87">
        <f>R94+S94</f>
        <v>0</v>
      </c>
      <c r="U94" s="87">
        <f>'106年1月'!U94+'106年2月'!U94+'106年3月'!U94+'106年4月'!U94+'106年5月'!U94+'106年6月'!U94+'106年7月'!U94+'106年8月'!U94+'106年9月'!U94+'106年10月'!U94+'106年11月'!U94+'106年12月'!U94</f>
        <v>0</v>
      </c>
      <c r="V94" s="87">
        <f>'106年1月'!V94+'106年2月'!V94+'106年3月'!V94+'106年4月'!V94+'106年5月'!V94+'106年6月'!V94+'106年7月'!V94+'106年8月'!V94+'106年9月'!V94+'106年10月'!V94+'106年11月'!V94+'106年12月'!V94</f>
        <v>0</v>
      </c>
      <c r="W94" s="87">
        <f>U94+V94</f>
        <v>0</v>
      </c>
      <c r="X94" s="87">
        <f>'106年1月'!X94+'106年2月'!X94+'106年3月'!X94+'106年4月'!X94+'106年5月'!X94+'106年6月'!X94+'106年7月'!X94+'106年8月'!X94+'106年9月'!X94+'106年10月'!X94+'106年11月'!X94+'106年12月'!X94</f>
        <v>0</v>
      </c>
      <c r="Y94" s="87">
        <f>'106年1月'!Y94+'106年2月'!Y94+'106年3月'!Y94+'106年4月'!Y94+'106年5月'!Y94+'106年6月'!Y94+'106年7月'!Y94+'106年8月'!Y94+'106年9月'!Y94+'106年10月'!Y94+'106年11月'!Y94+'106年12月'!Y94</f>
        <v>0</v>
      </c>
      <c r="Z94" s="87">
        <f>X94+Y94</f>
        <v>0</v>
      </c>
      <c r="AA94" s="87">
        <f>'106年1月'!AA94+'106年2月'!AA94+'106年3月'!AA94+'106年4月'!AA94+'106年5月'!AA94+'106年6月'!AA94+'106年7月'!AA94+'106年8月'!AA94+'106年9月'!AA94+'106年10月'!AA94+'106年11月'!AA94+'106年12月'!AA94</f>
        <v>0</v>
      </c>
      <c r="AB94" s="87">
        <f>'106年1月'!AB94+'106年2月'!AB94+'106年3月'!AB94+'106年4月'!AB94+'106年5月'!AB94+'106年6月'!AB94+'106年7月'!AB94+'106年8月'!AB94+'106年9月'!AB94+'106年10月'!AB94+'106年11月'!AB94+'106年12月'!AB94</f>
        <v>0</v>
      </c>
      <c r="AC94" s="87">
        <f>AA94+AB94</f>
        <v>0</v>
      </c>
    </row>
    <row r="95" spans="1:34" s="68" customFormat="1" ht="21" customHeight="1">
      <c r="A95" s="129"/>
      <c r="B95" s="61" t="s">
        <v>383</v>
      </c>
      <c r="C95" s="87">
        <f t="shared" ref="C95:C96" si="788">F95+I95+L95+O95+R95+U95+X95+AA95</f>
        <v>11669903.58</v>
      </c>
      <c r="D95" s="87">
        <f t="shared" ref="D95:D96" si="789">G95+J95+M95+P95+S95+V95+Y95+AB95</f>
        <v>34289110.670000002</v>
      </c>
      <c r="E95" s="87">
        <f t="shared" ref="E95:E96" si="790">C95+D95</f>
        <v>45959014.25</v>
      </c>
      <c r="F95" s="87">
        <f>'106年1月'!F95+'106年2月'!F95+'106年3月'!F95+'106年4月'!F95+'106年5月'!F95+'106年6月'!F95+'106年7月'!F95+'106年8月'!F95+'106年9月'!F95+'106年10月'!F95+'106年11月'!F95+'106年12月'!F95</f>
        <v>11669903.58</v>
      </c>
      <c r="G95" s="87">
        <f>'106年1月'!G95+'106年2月'!G95+'106年3月'!G95+'106年4月'!G95+'106年5月'!G95+'106年6月'!G95+'106年7月'!G95+'106年8月'!G95+'106年9月'!G95+'106年10月'!G95+'106年11月'!G95+'106年12月'!G95</f>
        <v>2944110.67</v>
      </c>
      <c r="H95" s="87">
        <f t="shared" ref="H95:H96" si="791">F95+G95</f>
        <v>14614014.25</v>
      </c>
      <c r="I95" s="87">
        <f>'106年1月'!I95+'106年2月'!I95+'106年3月'!I95+'106年4月'!I95+'106年5月'!I95+'106年6月'!I95+'106年7月'!I95+'106年8月'!I95+'106年9月'!I95+'106年10月'!I95+'106年11月'!I95+'106年12月'!I95</f>
        <v>0</v>
      </c>
      <c r="J95" s="87">
        <f>'106年1月'!J95+'106年2月'!J95+'106年3月'!J95+'106年4月'!J95+'106年5月'!J95+'106年6月'!J95+'106年7月'!J95+'106年8月'!J95+'106年9月'!J95+'106年10月'!J95+'106年11月'!J95+'106年12月'!J95</f>
        <v>0</v>
      </c>
      <c r="K95" s="87">
        <f t="shared" ref="K95:K96" si="792">I95+J95</f>
        <v>0</v>
      </c>
      <c r="L95" s="87">
        <f>'106年1月'!L95+'106年2月'!L95+'106年3月'!L95+'106年4月'!L95+'106年5月'!L95+'106年6月'!L95+'106年7月'!L95+'106年8月'!L95+'106年9月'!L95+'106年10月'!L95+'106年11月'!L95+'106年12月'!L95</f>
        <v>0</v>
      </c>
      <c r="M95" s="87">
        <f>'106年1月'!M95+'106年2月'!M95+'106年3月'!M95+'106年4月'!M95+'106年5月'!M95+'106年6月'!M95+'106年7月'!M95+'106年8月'!M95+'106年9月'!M95+'106年10月'!M95+'106年11月'!M95+'106年12月'!M95</f>
        <v>0</v>
      </c>
      <c r="N95" s="87">
        <f t="shared" ref="N95:N96" si="793">L95+M95</f>
        <v>0</v>
      </c>
      <c r="O95" s="87">
        <f>'106年1月'!O95+'106年2月'!O95+'106年3月'!O95+'106年4月'!O95+'106年5月'!O95+'106年6月'!O95+'106年7月'!O95+'106年8月'!O95+'106年9月'!O95+'106年10月'!O95+'106年11月'!O95+'106年12月'!O95</f>
        <v>0</v>
      </c>
      <c r="P95" s="87">
        <f>'106年1月'!P95+'106年2月'!P95+'106年3月'!P95+'106年4月'!P95+'106年5月'!P95+'106年6月'!P95+'106年7月'!P95+'106年8月'!P95+'106年9月'!P95+'106年10月'!P95+'106年11月'!P95+'106年12月'!P95</f>
        <v>0</v>
      </c>
      <c r="Q95" s="87">
        <f t="shared" ref="Q95:Q96" si="794">O95+P95</f>
        <v>0</v>
      </c>
      <c r="R95" s="87">
        <f>'106年1月'!R95+'106年2月'!R95+'106年3月'!R95+'106年4月'!R95+'106年5月'!R95+'106年6月'!R95+'106年7月'!R95+'106年8月'!R95+'106年9月'!R95+'106年10月'!R95+'106年11月'!R95+'106年12月'!R95</f>
        <v>0</v>
      </c>
      <c r="S95" s="87">
        <f>'106年1月'!S95+'106年2月'!S95+'106年3月'!S95+'106年4月'!S95+'106年5月'!S95+'106年6月'!S95+'106年7月'!S95+'106年8月'!S95+'106年9月'!S95+'106年10月'!S95+'106年11月'!S95+'106年12月'!S95</f>
        <v>0</v>
      </c>
      <c r="T95" s="87">
        <f t="shared" ref="T95:T96" si="795">R95+S95</f>
        <v>0</v>
      </c>
      <c r="U95" s="87">
        <f>'106年1月'!U95+'106年2月'!U95+'106年3月'!U95+'106年4月'!U95+'106年5月'!U95+'106年6月'!U95+'106年7月'!U95+'106年8月'!U95+'106年9月'!U95+'106年10月'!U95+'106年11月'!U95+'106年12月'!U95</f>
        <v>0</v>
      </c>
      <c r="V95" s="87">
        <f>'106年1月'!V95+'106年2月'!V95+'106年3月'!V95+'106年4月'!V95+'106年5月'!V95+'106年6月'!V95+'106年7月'!V95+'106年8月'!V95+'106年9月'!V95+'106年10月'!V95+'106年11月'!V95+'106年12月'!V95</f>
        <v>31345000</v>
      </c>
      <c r="W95" s="87">
        <f t="shared" ref="W95:W96" si="796">U95+V95</f>
        <v>31345000</v>
      </c>
      <c r="X95" s="87">
        <f>'106年1月'!X95+'106年2月'!X95+'106年3月'!X95+'106年4月'!X95+'106年5月'!X95+'106年6月'!X95+'106年7月'!X95+'106年8月'!X95+'106年9月'!X95+'106年10月'!X95+'106年11月'!X95+'106年12月'!X95</f>
        <v>0</v>
      </c>
      <c r="Y95" s="87">
        <f>'106年1月'!Y95+'106年2月'!Y95+'106年3月'!Y95+'106年4月'!Y95+'106年5月'!Y95+'106年6月'!Y95+'106年7月'!Y95+'106年8月'!Y95+'106年9月'!Y95+'106年10月'!Y95+'106年11月'!Y95+'106年12月'!Y95</f>
        <v>0</v>
      </c>
      <c r="Z95" s="87">
        <f t="shared" ref="Z95:Z96" si="797">X95+Y95</f>
        <v>0</v>
      </c>
      <c r="AA95" s="87">
        <f>'106年1月'!AA95+'106年2月'!AA95+'106年3月'!AA95+'106年4月'!AA95+'106年5月'!AA95+'106年6月'!AA95+'106年7月'!AA95+'106年8月'!AA95+'106年9月'!AA95+'106年10月'!AA95+'106年11月'!AA95+'106年12月'!AA95</f>
        <v>0</v>
      </c>
      <c r="AB95" s="87">
        <f>'106年1月'!AB95+'106年2月'!AB95+'106年3月'!AB95+'106年4月'!AB95+'106年5月'!AB95+'106年6月'!AB95+'106年7月'!AB95+'106年8月'!AB95+'106年9月'!AB95+'106年10月'!AB95+'106年11月'!AB95+'106年12月'!AB95</f>
        <v>0</v>
      </c>
      <c r="AC95" s="87">
        <f t="shared" ref="AC95:AC96" si="798">AA95+AB95</f>
        <v>0</v>
      </c>
    </row>
    <row r="96" spans="1:34" s="68" customFormat="1" ht="21" customHeight="1">
      <c r="A96" s="129"/>
      <c r="B96" s="61" t="s">
        <v>384</v>
      </c>
      <c r="C96" s="87">
        <f t="shared" si="788"/>
        <v>359787441.54900008</v>
      </c>
      <c r="D96" s="87">
        <f t="shared" si="789"/>
        <v>182013251.48300001</v>
      </c>
      <c r="E96" s="87">
        <f t="shared" si="790"/>
        <v>541800693.03200006</v>
      </c>
      <c r="F96" s="87">
        <f>'106年1月'!F96+'106年2月'!F96+'106年3月'!F96+'106年4月'!F96+'106年5月'!F96+'106年6月'!F96+'106年7月'!F96+'106年8月'!F96+'106年9月'!F96+'106年10月'!F96+'106年11月'!F96+'106年12月'!F96</f>
        <v>359787441.54900008</v>
      </c>
      <c r="G96" s="87">
        <f>'106年1月'!G96+'106年2月'!G96+'106年3月'!G96+'106年4月'!G96+'106年5月'!G96+'106年6月'!G96+'106年7月'!G96+'106年8月'!G96+'106年9月'!G96+'106年10月'!G96+'106年11月'!G96+'106年12月'!G96</f>
        <v>182013251.48300001</v>
      </c>
      <c r="H96" s="87">
        <f t="shared" si="791"/>
        <v>541800693.03200006</v>
      </c>
      <c r="I96" s="87">
        <f>'106年1月'!I96+'106年2月'!I96+'106年3月'!I96+'106年4月'!I96+'106年5月'!I96+'106年6月'!I96+'106年7月'!I96+'106年8月'!I96+'106年9月'!I96+'106年10月'!I96+'106年11月'!I96+'106年12月'!I96</f>
        <v>0</v>
      </c>
      <c r="J96" s="87">
        <f>'106年1月'!J96+'106年2月'!J96+'106年3月'!J96+'106年4月'!J96+'106年5月'!J96+'106年6月'!J96+'106年7月'!J96+'106年8月'!J96+'106年9月'!J96+'106年10月'!J96+'106年11月'!J96+'106年12月'!J96</f>
        <v>0</v>
      </c>
      <c r="K96" s="87">
        <f t="shared" si="792"/>
        <v>0</v>
      </c>
      <c r="L96" s="87">
        <f>'106年1月'!L96+'106年2月'!L96+'106年3月'!L96+'106年4月'!L96+'106年5月'!L96+'106年6月'!L96+'106年7月'!L96+'106年8月'!L96+'106年9月'!L96+'106年10月'!L96+'106年11月'!L96+'106年12月'!L96</f>
        <v>0</v>
      </c>
      <c r="M96" s="87">
        <f>'106年1月'!M96+'106年2月'!M96+'106年3月'!M96+'106年4月'!M96+'106年5月'!M96+'106年6月'!M96+'106年7月'!M96+'106年8月'!M96+'106年9月'!M96+'106年10月'!M96+'106年11月'!M96+'106年12月'!M96</f>
        <v>0</v>
      </c>
      <c r="N96" s="87">
        <f t="shared" si="793"/>
        <v>0</v>
      </c>
      <c r="O96" s="87">
        <f>'106年1月'!O96+'106年2月'!O96+'106年3月'!O96+'106年4月'!O96+'106年5月'!O96+'106年6月'!O96+'106年7月'!O96+'106年8月'!O96+'106年9月'!O96+'106年10月'!O96+'106年11月'!O96+'106年12月'!O96</f>
        <v>0</v>
      </c>
      <c r="P96" s="87">
        <f>'106年1月'!P96+'106年2月'!P96+'106年3月'!P96+'106年4月'!P96+'106年5月'!P96+'106年6月'!P96+'106年7月'!P96+'106年8月'!P96+'106年9月'!P96+'106年10月'!P96+'106年11月'!P96+'106年12月'!P96</f>
        <v>0</v>
      </c>
      <c r="Q96" s="87">
        <f t="shared" si="794"/>
        <v>0</v>
      </c>
      <c r="R96" s="87">
        <f>'106年1月'!R96+'106年2月'!R96+'106年3月'!R96+'106年4月'!R96+'106年5月'!R96+'106年6月'!R96+'106年7月'!R96+'106年8月'!R96+'106年9月'!R96+'106年10月'!R96+'106年11月'!R96+'106年12月'!R96</f>
        <v>0</v>
      </c>
      <c r="S96" s="87">
        <f>'106年1月'!S96+'106年2月'!S96+'106年3月'!S96+'106年4月'!S96+'106年5月'!S96+'106年6月'!S96+'106年7月'!S96+'106年8月'!S96+'106年9月'!S96+'106年10月'!S96+'106年11月'!S96+'106年12月'!S96</f>
        <v>0</v>
      </c>
      <c r="T96" s="87">
        <f t="shared" si="795"/>
        <v>0</v>
      </c>
      <c r="U96" s="87">
        <f>'106年1月'!U96+'106年2月'!U96+'106年3月'!U96+'106年4月'!U96+'106年5月'!U96+'106年6月'!U96+'106年7月'!U96+'106年8月'!U96+'106年9月'!U96+'106年10月'!U96+'106年11月'!U96+'106年12月'!U96</f>
        <v>0</v>
      </c>
      <c r="V96" s="87">
        <f>'106年1月'!V96+'106年2月'!V96+'106年3月'!V96+'106年4月'!V96+'106年5月'!V96+'106年6月'!V96+'106年7月'!V96+'106年8月'!V96+'106年9月'!V96+'106年10月'!V96+'106年11月'!V96+'106年12月'!V96</f>
        <v>0</v>
      </c>
      <c r="W96" s="87">
        <f t="shared" si="796"/>
        <v>0</v>
      </c>
      <c r="X96" s="87">
        <f>'106年1月'!X96+'106年2月'!X96+'106年3月'!X96+'106年4月'!X96+'106年5月'!X96+'106年6月'!X96+'106年7月'!X96+'106年8月'!X96+'106年9月'!X96+'106年10月'!X96+'106年11月'!X96+'106年12月'!X96</f>
        <v>0</v>
      </c>
      <c r="Y96" s="87">
        <f>'106年1月'!Y96+'106年2月'!Y96+'106年3月'!Y96+'106年4月'!Y96+'106年5月'!Y96+'106年6月'!Y96+'106年7月'!Y96+'106年8月'!Y96+'106年9月'!Y96+'106年10月'!Y96+'106年11月'!Y96+'106年12月'!Y96</f>
        <v>0</v>
      </c>
      <c r="Z96" s="87">
        <f t="shared" si="797"/>
        <v>0</v>
      </c>
      <c r="AA96" s="87">
        <f>'106年1月'!AA96+'106年2月'!AA96+'106年3月'!AA96+'106年4月'!AA96+'106年5月'!AA96+'106年6月'!AA96+'106年7月'!AA96+'106年8月'!AA96+'106年9月'!AA96+'106年10月'!AA96+'106年11月'!AA96+'106年12月'!AA96</f>
        <v>0</v>
      </c>
      <c r="AB96" s="87">
        <f>'106年1月'!AB96+'106年2月'!AB96+'106年3月'!AB96+'106年4月'!AB96+'106年5月'!AB96+'106年6月'!AB96+'106年7月'!AB96+'106年8月'!AB96+'106年9月'!AB96+'106年10月'!AB96+'106年11月'!AB96+'106年12月'!AB96</f>
        <v>0</v>
      </c>
      <c r="AC96" s="87">
        <f t="shared" si="798"/>
        <v>0</v>
      </c>
    </row>
    <row r="97" spans="1:34" ht="21" customHeight="1">
      <c r="A97" s="71" t="s">
        <v>385</v>
      </c>
      <c r="B97" s="71"/>
      <c r="C97" s="100">
        <f>C94+C95+C96</f>
        <v>380115427.12900007</v>
      </c>
      <c r="D97" s="100">
        <f t="shared" ref="D97" si="799">D94+D95+D96</f>
        <v>216302362.153</v>
      </c>
      <c r="E97" s="100">
        <f t="shared" ref="E97" si="800">E94+E95+E96</f>
        <v>596417789.28200006</v>
      </c>
      <c r="F97" s="100">
        <f t="shared" ref="F97" si="801">F94+F95+F96</f>
        <v>380115427.12900007</v>
      </c>
      <c r="G97" s="100">
        <f t="shared" ref="G97" si="802">G94+G95+G96</f>
        <v>184957362.153</v>
      </c>
      <c r="H97" s="100">
        <f t="shared" ref="H97" si="803">H94+H95+H96</f>
        <v>565072789.28200006</v>
      </c>
      <c r="I97" s="100">
        <f t="shared" ref="I97" si="804">I94+I95+I96</f>
        <v>0</v>
      </c>
      <c r="J97" s="100">
        <f t="shared" ref="J97" si="805">J94+J95+J96</f>
        <v>0</v>
      </c>
      <c r="K97" s="100">
        <f t="shared" ref="K97" si="806">K94+K95+K96</f>
        <v>0</v>
      </c>
      <c r="L97" s="100">
        <f t="shared" ref="L97" si="807">L94+L95+L96</f>
        <v>0</v>
      </c>
      <c r="M97" s="100">
        <f t="shared" ref="M97" si="808">M94+M95+M96</f>
        <v>0</v>
      </c>
      <c r="N97" s="100">
        <f t="shared" ref="N97" si="809">N94+N95+N96</f>
        <v>0</v>
      </c>
      <c r="O97" s="100">
        <f t="shared" ref="O97" si="810">O94+O95+O96</f>
        <v>0</v>
      </c>
      <c r="P97" s="100">
        <f t="shared" ref="P97" si="811">P94+P95+P96</f>
        <v>0</v>
      </c>
      <c r="Q97" s="100">
        <f t="shared" ref="Q97" si="812">Q94+Q95+Q96</f>
        <v>0</v>
      </c>
      <c r="R97" s="100">
        <f t="shared" ref="R97" si="813">R94+R95+R96</f>
        <v>0</v>
      </c>
      <c r="S97" s="100">
        <f t="shared" ref="S97" si="814">S94+S95+S96</f>
        <v>0</v>
      </c>
      <c r="T97" s="100">
        <f t="shared" ref="T97" si="815">T94+T95+T96</f>
        <v>0</v>
      </c>
      <c r="U97" s="100">
        <f t="shared" ref="U97" si="816">U94+U95+U96</f>
        <v>0</v>
      </c>
      <c r="V97" s="100">
        <f t="shared" ref="V97" si="817">V94+V95+V96</f>
        <v>31345000</v>
      </c>
      <c r="W97" s="100">
        <f t="shared" ref="W97" si="818">W94+W95+W96</f>
        <v>31345000</v>
      </c>
      <c r="X97" s="100">
        <f t="shared" ref="X97" si="819">X94+X95+X96</f>
        <v>0</v>
      </c>
      <c r="Y97" s="100">
        <f t="shared" ref="Y97" si="820">Y94+Y95+Y96</f>
        <v>0</v>
      </c>
      <c r="Z97" s="100">
        <f t="shared" ref="Z97" si="821">Z94+Z95+Z96</f>
        <v>0</v>
      </c>
      <c r="AA97" s="100">
        <f t="shared" ref="AA97" si="822">AA94+AA95+AA96</f>
        <v>0</v>
      </c>
      <c r="AB97" s="100">
        <f t="shared" ref="AB97" si="823">AB94+AB95+AB96</f>
        <v>0</v>
      </c>
      <c r="AC97" s="100">
        <f t="shared" ref="AC97" si="824">AC94+AC95+AC96</f>
        <v>0</v>
      </c>
      <c r="AD97" s="68"/>
      <c r="AE97" s="68"/>
      <c r="AF97" s="68"/>
      <c r="AG97" s="68"/>
      <c r="AH97" s="68"/>
    </row>
    <row r="98" spans="1:34" s="68" customFormat="1" ht="21" customHeight="1">
      <c r="A98" s="128" t="s">
        <v>408</v>
      </c>
      <c r="B98" s="62" t="s">
        <v>382</v>
      </c>
      <c r="C98" s="87">
        <f>F98+I98+L98+O98+R98+U98+X98+AA98</f>
        <v>10782588</v>
      </c>
      <c r="D98" s="87">
        <f>G98+J98+M98+P98+S98+V98+Y98+AB98</f>
        <v>8280604</v>
      </c>
      <c r="E98" s="87">
        <f>C98+D98</f>
        <v>19063192</v>
      </c>
      <c r="F98" s="87">
        <f>'106年1月'!F98+'106年2月'!F98+'106年3月'!F98+'106年4月'!F98+'106年5月'!F98+'106年6月'!F98+'106年7月'!F98+'106年8月'!F98+'106年9月'!F98+'106年10月'!F98+'106年11月'!F98+'106年12月'!F98</f>
        <v>1864481</v>
      </c>
      <c r="G98" s="87">
        <f>'106年1月'!G98+'106年2月'!G98+'106年3月'!G98+'106年4月'!G98+'106年5月'!G98+'106年6月'!G98+'106年7月'!G98+'106年8月'!G98+'106年9月'!G98+'106年10月'!G98+'106年11月'!G98+'106年12月'!G98</f>
        <v>8280604</v>
      </c>
      <c r="H98" s="87">
        <f>F98+G98</f>
        <v>10145085</v>
      </c>
      <c r="I98" s="87">
        <f>'106年1月'!I98+'106年2月'!I98+'106年3月'!I98+'106年4月'!I98+'106年5月'!I98+'106年6月'!I98+'106年7月'!I98+'106年8月'!I98+'106年9月'!I98+'106年10月'!I98+'106年11月'!I98+'106年12月'!I98</f>
        <v>0</v>
      </c>
      <c r="J98" s="87">
        <f>'106年1月'!J98+'106年2月'!J98+'106年3月'!J98+'106年4月'!J98+'106年5月'!J98+'106年6月'!J98+'106年7月'!J98+'106年8月'!J98+'106年9月'!J98+'106年10月'!J98+'106年11月'!J98+'106年12月'!J98</f>
        <v>0</v>
      </c>
      <c r="K98" s="87">
        <f>I98+J98</f>
        <v>0</v>
      </c>
      <c r="L98" s="87">
        <f>'106年1月'!L98+'106年2月'!L98+'106年3月'!L98+'106年4月'!L98+'106年5月'!L98+'106年6月'!L98+'106年7月'!L98+'106年8月'!L98+'106年9月'!L98+'106年10月'!L98+'106年11月'!L98+'106年12月'!L98</f>
        <v>0</v>
      </c>
      <c r="M98" s="87">
        <f>'106年1月'!M98+'106年2月'!M98+'106年3月'!M98+'106年4月'!M98+'106年5月'!M98+'106年6月'!M98+'106年7月'!M98+'106年8月'!M98+'106年9月'!M98+'106年10月'!M98+'106年11月'!M98+'106年12月'!M98</f>
        <v>0</v>
      </c>
      <c r="N98" s="87">
        <f>L98+M98</f>
        <v>0</v>
      </c>
      <c r="O98" s="87">
        <f>'106年1月'!O98+'106年2月'!O98+'106年3月'!O98+'106年4月'!O98+'106年5月'!O98+'106年6月'!O98+'106年7月'!O98+'106年8月'!O98+'106年9月'!O98+'106年10月'!O98+'106年11月'!O98+'106年12月'!O98</f>
        <v>8918107</v>
      </c>
      <c r="P98" s="87">
        <f>'106年1月'!P98+'106年2月'!P98+'106年3月'!P98+'106年4月'!P98+'106年5月'!P98+'106年6月'!P98+'106年7月'!P98+'106年8月'!P98+'106年9月'!P98+'106年10月'!P98+'106年11月'!P98+'106年12月'!P98</f>
        <v>0</v>
      </c>
      <c r="Q98" s="87">
        <f>O98+P98</f>
        <v>8918107</v>
      </c>
      <c r="R98" s="87">
        <f>'106年1月'!R98+'106年2月'!R98+'106年3月'!R98+'106年4月'!R98+'106年5月'!R98+'106年6月'!R98+'106年7月'!R98+'106年8月'!R98+'106年9月'!R98+'106年10月'!R98+'106年11月'!R98+'106年12月'!R98</f>
        <v>0</v>
      </c>
      <c r="S98" s="87">
        <f>'106年1月'!S98+'106年2月'!S98+'106年3月'!S98+'106年4月'!S98+'106年5月'!S98+'106年6月'!S98+'106年7月'!S98+'106年8月'!S98+'106年9月'!S98+'106年10月'!S98+'106年11月'!S98+'106年12月'!S98</f>
        <v>0</v>
      </c>
      <c r="T98" s="87">
        <f>R98+S98</f>
        <v>0</v>
      </c>
      <c r="U98" s="87">
        <f>'106年1月'!U98+'106年2月'!U98+'106年3月'!U98+'106年4月'!U98+'106年5月'!U98+'106年6月'!U98+'106年7月'!U98+'106年8月'!U98+'106年9月'!U98+'106年10月'!U98+'106年11月'!U98+'106年12月'!U98</f>
        <v>0</v>
      </c>
      <c r="V98" s="87">
        <f>'106年1月'!V98+'106年2月'!V98+'106年3月'!V98+'106年4月'!V98+'106年5月'!V98+'106年6月'!V98+'106年7月'!V98+'106年8月'!V98+'106年9月'!V98+'106年10月'!V98+'106年11月'!V98+'106年12月'!V98</f>
        <v>0</v>
      </c>
      <c r="W98" s="87">
        <f>U98+V98</f>
        <v>0</v>
      </c>
      <c r="X98" s="87">
        <f>'106年1月'!X98+'106年2月'!X98+'106年3月'!X98+'106年4月'!X98+'106年5月'!X98+'106年6月'!X98+'106年7月'!X98+'106年8月'!X98+'106年9月'!X98+'106年10月'!X98+'106年11月'!X98+'106年12月'!X98</f>
        <v>0</v>
      </c>
      <c r="Y98" s="87">
        <f>'106年1月'!Y98+'106年2月'!Y98+'106年3月'!Y98+'106年4月'!Y98+'106年5月'!Y98+'106年6月'!Y98+'106年7月'!Y98+'106年8月'!Y98+'106年9月'!Y98+'106年10月'!Y98+'106年11月'!Y98+'106年12月'!Y98</f>
        <v>0</v>
      </c>
      <c r="Z98" s="87">
        <f>X98+Y98</f>
        <v>0</v>
      </c>
      <c r="AA98" s="87">
        <f>'106年1月'!AA98+'106年2月'!AA98+'106年3月'!AA98+'106年4月'!AA98+'106年5月'!AA98+'106年6月'!AA98+'106年7月'!AA98+'106年8月'!AA98+'106年9月'!AA98+'106年10月'!AA98+'106年11月'!AA98+'106年12月'!AA98</f>
        <v>0</v>
      </c>
      <c r="AB98" s="87">
        <f>'106年1月'!AB98+'106年2月'!AB98+'106年3月'!AB98+'106年4月'!AB98+'106年5月'!AB98+'106年6月'!AB98+'106年7月'!AB98+'106年8月'!AB98+'106年9月'!AB98+'106年10月'!AB98+'106年11月'!AB98+'106年12月'!AB98</f>
        <v>0</v>
      </c>
      <c r="AC98" s="87">
        <f>AA98+AB98</f>
        <v>0</v>
      </c>
    </row>
    <row r="99" spans="1:34" s="68" customFormat="1" ht="21" customHeight="1">
      <c r="A99" s="129"/>
      <c r="B99" s="61" t="s">
        <v>383</v>
      </c>
      <c r="C99" s="87">
        <f t="shared" ref="C99:C100" si="825">F99+I99+L99+O99+R99+U99+X99+AA99</f>
        <v>39611609</v>
      </c>
      <c r="D99" s="87">
        <f t="shared" ref="D99:D100" si="826">G99+J99+M99+P99+S99+V99+Y99+AB99</f>
        <v>48875252</v>
      </c>
      <c r="E99" s="87">
        <f t="shared" ref="E99:E100" si="827">C99+D99</f>
        <v>88486861</v>
      </c>
      <c r="F99" s="87">
        <f>'106年1月'!F99+'106年2月'!F99+'106年3月'!F99+'106年4月'!F99+'106年5月'!F99+'106年6月'!F99+'106年7月'!F99+'106年8月'!F99+'106年9月'!F99+'106年10月'!F99+'106年11月'!F99+'106年12月'!F99</f>
        <v>24380284</v>
      </c>
      <c r="G99" s="87">
        <f>'106年1月'!G99+'106年2月'!G99+'106年3月'!G99+'106年4月'!G99+'106年5月'!G99+'106年6月'!G99+'106年7月'!G99+'106年8月'!G99+'106年9月'!G99+'106年10月'!G99+'106年11月'!G99+'106年12月'!G99</f>
        <v>18732209</v>
      </c>
      <c r="H99" s="87">
        <f t="shared" ref="H99:H100" si="828">F99+G99</f>
        <v>43112493</v>
      </c>
      <c r="I99" s="87">
        <f>'106年1月'!I99+'106年2月'!I99+'106年3月'!I99+'106年4月'!I99+'106年5月'!I99+'106年6月'!I99+'106年7月'!I99+'106年8月'!I99+'106年9月'!I99+'106年10月'!I99+'106年11月'!I99+'106年12月'!I99</f>
        <v>0</v>
      </c>
      <c r="J99" s="87">
        <f>'106年1月'!J99+'106年2月'!J99+'106年3月'!J99+'106年4月'!J99+'106年5月'!J99+'106年6月'!J99+'106年7月'!J99+'106年8月'!J99+'106年9月'!J99+'106年10月'!J99+'106年11月'!J99+'106年12月'!J99</f>
        <v>0</v>
      </c>
      <c r="K99" s="87">
        <f t="shared" ref="K99:K100" si="829">I99+J99</f>
        <v>0</v>
      </c>
      <c r="L99" s="87">
        <f>'106年1月'!L99+'106年2月'!L99+'106年3月'!L99+'106年4月'!L99+'106年5月'!L99+'106年6月'!L99+'106年7月'!L99+'106年8月'!L99+'106年9月'!L99+'106年10月'!L99+'106年11月'!L99+'106年12月'!L99</f>
        <v>0</v>
      </c>
      <c r="M99" s="87">
        <f>'106年1月'!M99+'106年2月'!M99+'106年3月'!M99+'106年4月'!M99+'106年5月'!M99+'106年6月'!M99+'106年7月'!M99+'106年8月'!M99+'106年9月'!M99+'106年10月'!M99+'106年11月'!M99+'106年12月'!M99</f>
        <v>0</v>
      </c>
      <c r="N99" s="87">
        <f t="shared" ref="N99:N100" si="830">L99+M99</f>
        <v>0</v>
      </c>
      <c r="O99" s="87">
        <f>'106年1月'!O99+'106年2月'!O99+'106年3月'!O99+'106年4月'!O99+'106年5月'!O99+'106年6月'!O99+'106年7月'!O99+'106年8月'!O99+'106年9月'!O99+'106年10月'!O99+'106年11月'!O99+'106年12月'!O99</f>
        <v>15231325</v>
      </c>
      <c r="P99" s="87">
        <f>'106年1月'!P99+'106年2月'!P99+'106年3月'!P99+'106年4月'!P99+'106年5月'!P99+'106年6月'!P99+'106年7月'!P99+'106年8月'!P99+'106年9月'!P99+'106年10月'!P99+'106年11月'!P99+'106年12月'!P99</f>
        <v>30143043</v>
      </c>
      <c r="Q99" s="87">
        <f t="shared" ref="Q99:Q100" si="831">O99+P99</f>
        <v>45374368</v>
      </c>
      <c r="R99" s="87">
        <f>'106年1月'!R99+'106年2月'!R99+'106年3月'!R99+'106年4月'!R99+'106年5月'!R99+'106年6月'!R99+'106年7月'!R99+'106年8月'!R99+'106年9月'!R99+'106年10月'!R99+'106年11月'!R99+'106年12月'!R99</f>
        <v>0</v>
      </c>
      <c r="S99" s="87">
        <f>'106年1月'!S99+'106年2月'!S99+'106年3月'!S99+'106年4月'!S99+'106年5月'!S99+'106年6月'!S99+'106年7月'!S99+'106年8月'!S99+'106年9月'!S99+'106年10月'!S99+'106年11月'!S99+'106年12月'!S99</f>
        <v>0</v>
      </c>
      <c r="T99" s="87">
        <f t="shared" ref="T99:T100" si="832">R99+S99</f>
        <v>0</v>
      </c>
      <c r="U99" s="87">
        <f>'106年1月'!U99+'106年2月'!U99+'106年3月'!U99+'106年4月'!U99+'106年5月'!U99+'106年6月'!U99+'106年7月'!U99+'106年8月'!U99+'106年9月'!U99+'106年10月'!U99+'106年11月'!U99+'106年12月'!U99</f>
        <v>0</v>
      </c>
      <c r="V99" s="87">
        <f>'106年1月'!V99+'106年2月'!V99+'106年3月'!V99+'106年4月'!V99+'106年5月'!V99+'106年6月'!V99+'106年7月'!V99+'106年8月'!V99+'106年9月'!V99+'106年10月'!V99+'106年11月'!V99+'106年12月'!V99</f>
        <v>0</v>
      </c>
      <c r="W99" s="87">
        <f t="shared" ref="W99:W100" si="833">U99+V99</f>
        <v>0</v>
      </c>
      <c r="X99" s="87">
        <f>'106年1月'!X99+'106年2月'!X99+'106年3月'!X99+'106年4月'!X99+'106年5月'!X99+'106年6月'!X99+'106年7月'!X99+'106年8月'!X99+'106年9月'!X99+'106年10月'!X99+'106年11月'!X99+'106年12月'!X99</f>
        <v>0</v>
      </c>
      <c r="Y99" s="87">
        <f>'106年1月'!Y99+'106年2月'!Y99+'106年3月'!Y99+'106年4月'!Y99+'106年5月'!Y99+'106年6月'!Y99+'106年7月'!Y99+'106年8月'!Y99+'106年9月'!Y99+'106年10月'!Y99+'106年11月'!Y99+'106年12月'!Y99</f>
        <v>0</v>
      </c>
      <c r="Z99" s="87">
        <f t="shared" ref="Z99:Z100" si="834">X99+Y99</f>
        <v>0</v>
      </c>
      <c r="AA99" s="87">
        <f>'106年1月'!AA99+'106年2月'!AA99+'106年3月'!AA99+'106年4月'!AA99+'106年5月'!AA99+'106年6月'!AA99+'106年7月'!AA99+'106年8月'!AA99+'106年9月'!AA99+'106年10月'!AA99+'106年11月'!AA99+'106年12月'!AA99</f>
        <v>0</v>
      </c>
      <c r="AB99" s="87">
        <f>'106年1月'!AB99+'106年2月'!AB99+'106年3月'!AB99+'106年4月'!AB99+'106年5月'!AB99+'106年6月'!AB99+'106年7月'!AB99+'106年8月'!AB99+'106年9月'!AB99+'106年10月'!AB99+'106年11月'!AB99+'106年12月'!AB99</f>
        <v>0</v>
      </c>
      <c r="AC99" s="87">
        <f t="shared" ref="AC99:AC100" si="835">AA99+AB99</f>
        <v>0</v>
      </c>
    </row>
    <row r="100" spans="1:34" s="68" customFormat="1" ht="21" customHeight="1">
      <c r="A100" s="129"/>
      <c r="B100" s="61" t="s">
        <v>384</v>
      </c>
      <c r="C100" s="87">
        <f t="shared" si="825"/>
        <v>387718448.84000003</v>
      </c>
      <c r="D100" s="87">
        <f t="shared" si="826"/>
        <v>1058327207.78</v>
      </c>
      <c r="E100" s="87">
        <f t="shared" si="827"/>
        <v>1446045656.6199999</v>
      </c>
      <c r="F100" s="87">
        <f>'106年1月'!F100+'106年2月'!F100+'106年3月'!F100+'106年4月'!F100+'106年5月'!F100+'106年6月'!F100+'106年7月'!F100+'106年8月'!F100+'106年9月'!F100+'106年10月'!F100+'106年11月'!F100+'106年12月'!F100</f>
        <v>368759436.84000003</v>
      </c>
      <c r="G100" s="87">
        <f>'106年1月'!G100+'106年2月'!G100+'106年3月'!G100+'106年4月'!G100+'106年5月'!G100+'106年6月'!G100+'106年7月'!G100+'106年8月'!G100+'106年9月'!G100+'106年10月'!G100+'106年11月'!G100+'106年12月'!G100</f>
        <v>991083899.77999997</v>
      </c>
      <c r="H100" s="87">
        <f t="shared" si="828"/>
        <v>1359843336.6199999</v>
      </c>
      <c r="I100" s="87">
        <f>'106年1月'!I100+'106年2月'!I100+'106年3月'!I100+'106年4月'!I100+'106年5月'!I100+'106年6月'!I100+'106年7月'!I100+'106年8月'!I100+'106年9月'!I100+'106年10月'!I100+'106年11月'!I100+'106年12月'!I100</f>
        <v>0</v>
      </c>
      <c r="J100" s="87">
        <f>'106年1月'!J100+'106年2月'!J100+'106年3月'!J100+'106年4月'!J100+'106年5月'!J100+'106年6月'!J100+'106年7月'!J100+'106年8月'!J100+'106年9月'!J100+'106年10月'!J100+'106年11月'!J100+'106年12月'!J100</f>
        <v>0</v>
      </c>
      <c r="K100" s="87">
        <f t="shared" si="829"/>
        <v>0</v>
      </c>
      <c r="L100" s="87">
        <f>'106年1月'!L100+'106年2月'!L100+'106年3月'!L100+'106年4月'!L100+'106年5月'!L100+'106年6月'!L100+'106年7月'!L100+'106年8月'!L100+'106年9月'!L100+'106年10月'!L100+'106年11月'!L100+'106年12月'!L100</f>
        <v>0</v>
      </c>
      <c r="M100" s="87">
        <f>'106年1月'!M100+'106年2月'!M100+'106年3月'!M100+'106年4月'!M100+'106年5月'!M100+'106年6月'!M100+'106年7月'!M100+'106年8月'!M100+'106年9月'!M100+'106年10月'!M100+'106年11月'!M100+'106年12月'!M100</f>
        <v>0</v>
      </c>
      <c r="N100" s="87">
        <f t="shared" si="830"/>
        <v>0</v>
      </c>
      <c r="O100" s="87">
        <f>'106年1月'!O100+'106年2月'!O100+'106年3月'!O100+'106年4月'!O100+'106年5月'!O100+'106年6月'!O100+'106年7月'!O100+'106年8月'!O100+'106年9月'!O100+'106年10月'!O100+'106年11月'!O100+'106年12月'!O100</f>
        <v>18959012</v>
      </c>
      <c r="P100" s="87">
        <f>'106年1月'!P100+'106年2月'!P100+'106年3月'!P100+'106年4月'!P100+'106年5月'!P100+'106年6月'!P100+'106年7月'!P100+'106年8月'!P100+'106年9月'!P100+'106年10月'!P100+'106年11月'!P100+'106年12月'!P100</f>
        <v>67243308</v>
      </c>
      <c r="Q100" s="87">
        <f t="shared" si="831"/>
        <v>86202320</v>
      </c>
      <c r="R100" s="87">
        <f>'106年1月'!R100+'106年2月'!R100+'106年3月'!R100+'106年4月'!R100+'106年5月'!R100+'106年6月'!R100+'106年7月'!R100+'106年8月'!R100+'106年9月'!R100+'106年10月'!R100+'106年11月'!R100+'106年12月'!R100</f>
        <v>0</v>
      </c>
      <c r="S100" s="87">
        <f>'106年1月'!S100+'106年2月'!S100+'106年3月'!S100+'106年4月'!S100+'106年5月'!S100+'106年6月'!S100+'106年7月'!S100+'106年8月'!S100+'106年9月'!S100+'106年10月'!S100+'106年11月'!S100+'106年12月'!S100</f>
        <v>0</v>
      </c>
      <c r="T100" s="87">
        <f t="shared" si="832"/>
        <v>0</v>
      </c>
      <c r="U100" s="87">
        <f>'106年1月'!U100+'106年2月'!U100+'106年3月'!U100+'106年4月'!U100+'106年5月'!U100+'106年6月'!U100+'106年7月'!U100+'106年8月'!U100+'106年9月'!U100+'106年10月'!U100+'106年11月'!U100+'106年12月'!U100</f>
        <v>0</v>
      </c>
      <c r="V100" s="87">
        <f>'106年1月'!V100+'106年2月'!V100+'106年3月'!V100+'106年4月'!V100+'106年5月'!V100+'106年6月'!V100+'106年7月'!V100+'106年8月'!V100+'106年9月'!V100+'106年10月'!V100+'106年11月'!V100+'106年12月'!V100</f>
        <v>0</v>
      </c>
      <c r="W100" s="87">
        <f t="shared" si="833"/>
        <v>0</v>
      </c>
      <c r="X100" s="87">
        <f>'106年1月'!X100+'106年2月'!X100+'106年3月'!X100+'106年4月'!X100+'106年5月'!X100+'106年6月'!X100+'106年7月'!X100+'106年8月'!X100+'106年9月'!X100+'106年10月'!X100+'106年11月'!X100+'106年12月'!X100</f>
        <v>0</v>
      </c>
      <c r="Y100" s="87">
        <f>'106年1月'!Y100+'106年2月'!Y100+'106年3月'!Y100+'106年4月'!Y100+'106年5月'!Y100+'106年6月'!Y100+'106年7月'!Y100+'106年8月'!Y100+'106年9月'!Y100+'106年10月'!Y100+'106年11月'!Y100+'106年12月'!Y100</f>
        <v>0</v>
      </c>
      <c r="Z100" s="87">
        <f t="shared" si="834"/>
        <v>0</v>
      </c>
      <c r="AA100" s="87">
        <f>'106年1月'!AA100+'106年2月'!AA100+'106年3月'!AA100+'106年4月'!AA100+'106年5月'!AA100+'106年6月'!AA100+'106年7月'!AA100+'106年8月'!AA100+'106年9月'!AA100+'106年10月'!AA100+'106年11月'!AA100+'106年12月'!AA100</f>
        <v>0</v>
      </c>
      <c r="AB100" s="87">
        <f>'106年1月'!AB100+'106年2月'!AB100+'106年3月'!AB100+'106年4月'!AB100+'106年5月'!AB100+'106年6月'!AB100+'106年7月'!AB100+'106年8月'!AB100+'106年9月'!AB100+'106年10月'!AB100+'106年11月'!AB100+'106年12月'!AB100</f>
        <v>0</v>
      </c>
      <c r="AC100" s="87">
        <f t="shared" si="835"/>
        <v>0</v>
      </c>
    </row>
    <row r="101" spans="1:34" ht="21" customHeight="1">
      <c r="A101" s="71" t="s">
        <v>385</v>
      </c>
      <c r="B101" s="71"/>
      <c r="C101" s="100">
        <f>C98+C99+C100</f>
        <v>438112645.84000003</v>
      </c>
      <c r="D101" s="100">
        <f t="shared" ref="D101" si="836">D98+D99+D100</f>
        <v>1115483063.78</v>
      </c>
      <c r="E101" s="100">
        <f t="shared" ref="E101" si="837">E98+E99+E100</f>
        <v>1553595709.6199999</v>
      </c>
      <c r="F101" s="100">
        <f t="shared" ref="F101" si="838">F98+F99+F100</f>
        <v>395004201.84000003</v>
      </c>
      <c r="G101" s="100">
        <f t="shared" ref="G101" si="839">G98+G99+G100</f>
        <v>1018096712.78</v>
      </c>
      <c r="H101" s="100">
        <f t="shared" ref="H101" si="840">H98+H99+H100</f>
        <v>1413100914.6199999</v>
      </c>
      <c r="I101" s="100">
        <f t="shared" ref="I101" si="841">I98+I99+I100</f>
        <v>0</v>
      </c>
      <c r="J101" s="100">
        <f t="shared" ref="J101" si="842">J98+J99+J100</f>
        <v>0</v>
      </c>
      <c r="K101" s="100">
        <f t="shared" ref="K101" si="843">K98+K99+K100</f>
        <v>0</v>
      </c>
      <c r="L101" s="100">
        <f t="shared" ref="L101" si="844">L98+L99+L100</f>
        <v>0</v>
      </c>
      <c r="M101" s="100">
        <f t="shared" ref="M101" si="845">M98+M99+M100</f>
        <v>0</v>
      </c>
      <c r="N101" s="100">
        <f t="shared" ref="N101" si="846">N98+N99+N100</f>
        <v>0</v>
      </c>
      <c r="O101" s="100">
        <f t="shared" ref="O101" si="847">O98+O99+O100</f>
        <v>43108444</v>
      </c>
      <c r="P101" s="100">
        <f t="shared" ref="P101" si="848">P98+P99+P100</f>
        <v>97386351</v>
      </c>
      <c r="Q101" s="100">
        <f t="shared" ref="Q101" si="849">Q98+Q99+Q100</f>
        <v>140494795</v>
      </c>
      <c r="R101" s="100">
        <f t="shared" ref="R101" si="850">R98+R99+R100</f>
        <v>0</v>
      </c>
      <c r="S101" s="100">
        <f t="shared" ref="S101" si="851">S98+S99+S100</f>
        <v>0</v>
      </c>
      <c r="T101" s="100">
        <f t="shared" ref="T101" si="852">T98+T99+T100</f>
        <v>0</v>
      </c>
      <c r="U101" s="100">
        <f t="shared" ref="U101" si="853">U98+U99+U100</f>
        <v>0</v>
      </c>
      <c r="V101" s="100">
        <f t="shared" ref="V101" si="854">V98+V99+V100</f>
        <v>0</v>
      </c>
      <c r="W101" s="100">
        <f t="shared" ref="W101" si="855">W98+W99+W100</f>
        <v>0</v>
      </c>
      <c r="X101" s="100">
        <f t="shared" ref="X101" si="856">X98+X99+X100</f>
        <v>0</v>
      </c>
      <c r="Y101" s="100">
        <f t="shared" ref="Y101" si="857">Y98+Y99+Y100</f>
        <v>0</v>
      </c>
      <c r="Z101" s="100">
        <f t="shared" ref="Z101" si="858">Z98+Z99+Z100</f>
        <v>0</v>
      </c>
      <c r="AA101" s="100">
        <f t="shared" ref="AA101" si="859">AA98+AA99+AA100</f>
        <v>0</v>
      </c>
      <c r="AB101" s="100">
        <f t="shared" ref="AB101" si="860">AB98+AB99+AB100</f>
        <v>0</v>
      </c>
      <c r="AC101" s="100">
        <f t="shared" ref="AC101" si="861">AC98+AC99+AC100</f>
        <v>0</v>
      </c>
      <c r="AD101" s="68"/>
      <c r="AE101" s="68"/>
      <c r="AF101" s="68"/>
      <c r="AG101" s="68"/>
      <c r="AH101" s="68"/>
    </row>
    <row r="102" spans="1:34" s="68" customFormat="1" ht="21" customHeight="1">
      <c r="A102" s="128" t="s">
        <v>409</v>
      </c>
      <c r="B102" s="62" t="s">
        <v>382</v>
      </c>
      <c r="C102" s="87">
        <f>F102+I102+L102+O102+R102+U102+X102+AA102</f>
        <v>0</v>
      </c>
      <c r="D102" s="87">
        <f>G102+J102+M102+P102+S102+V102+Y102+AB102</f>
        <v>0</v>
      </c>
      <c r="E102" s="87">
        <f>C102+D102</f>
        <v>0</v>
      </c>
      <c r="F102" s="87">
        <f>'106年1月'!F102+'106年2月'!F102+'106年3月'!F102+'106年4月'!F102+'106年5月'!F102+'106年6月'!F102+'106年7月'!F102+'106年8月'!F102+'106年9月'!F102+'106年10月'!F102+'106年11月'!F102+'106年12月'!F102</f>
        <v>0</v>
      </c>
      <c r="G102" s="87">
        <f>'106年1月'!G102+'106年2月'!G102+'106年3月'!G102+'106年4月'!G102+'106年5月'!G102+'106年6月'!G102+'106年7月'!G102+'106年8月'!G102+'106年9月'!G102+'106年10月'!G102+'106年11月'!G102+'106年12月'!G102</f>
        <v>0</v>
      </c>
      <c r="H102" s="87">
        <f>F102+G102</f>
        <v>0</v>
      </c>
      <c r="I102" s="87">
        <f>'106年1月'!I102+'106年2月'!I102+'106年3月'!I102+'106年4月'!I102+'106年5月'!I102+'106年6月'!I102+'106年7月'!I102+'106年8月'!I102+'106年9月'!I102+'106年10月'!I102+'106年11月'!I102+'106年12月'!I102</f>
        <v>0</v>
      </c>
      <c r="J102" s="87">
        <f>'106年1月'!J102+'106年2月'!J102+'106年3月'!J102+'106年4月'!J102+'106年5月'!J102+'106年6月'!J102+'106年7月'!J102+'106年8月'!J102+'106年9月'!J102+'106年10月'!J102+'106年11月'!J102+'106年12月'!J102</f>
        <v>0</v>
      </c>
      <c r="K102" s="87">
        <f>I102+J102</f>
        <v>0</v>
      </c>
      <c r="L102" s="87">
        <f>'106年1月'!L102+'106年2月'!L102+'106年3月'!L102+'106年4月'!L102+'106年5月'!L102+'106年6月'!L102+'106年7月'!L102+'106年8月'!L102+'106年9月'!L102+'106年10月'!L102+'106年11月'!L102+'106年12月'!L102</f>
        <v>0</v>
      </c>
      <c r="M102" s="87">
        <f>'106年1月'!M102+'106年2月'!M102+'106年3月'!M102+'106年4月'!M102+'106年5月'!M102+'106年6月'!M102+'106年7月'!M102+'106年8月'!M102+'106年9月'!M102+'106年10月'!M102+'106年11月'!M102+'106年12月'!M102</f>
        <v>0</v>
      </c>
      <c r="N102" s="87">
        <f>L102+M102</f>
        <v>0</v>
      </c>
      <c r="O102" s="87">
        <f>'106年1月'!O102+'106年2月'!O102+'106年3月'!O102+'106年4月'!O102+'106年5月'!O102+'106年6月'!O102+'106年7月'!O102+'106年8月'!O102+'106年9月'!O102+'106年10月'!O102+'106年11月'!O102+'106年12月'!O102</f>
        <v>0</v>
      </c>
      <c r="P102" s="87">
        <f>'106年1月'!P102+'106年2月'!P102+'106年3月'!P102+'106年4月'!P102+'106年5月'!P102+'106年6月'!P102+'106年7月'!P102+'106年8月'!P102+'106年9月'!P102+'106年10月'!P102+'106年11月'!P102+'106年12月'!P102</f>
        <v>0</v>
      </c>
      <c r="Q102" s="87">
        <f>O102+P102</f>
        <v>0</v>
      </c>
      <c r="R102" s="87">
        <f>'106年1月'!R102+'106年2月'!R102+'106年3月'!R102+'106年4月'!R102+'106年5月'!R102+'106年6月'!R102+'106年7月'!R102+'106年8月'!R102+'106年9月'!R102+'106年10月'!R102+'106年11月'!R102+'106年12月'!R102</f>
        <v>0</v>
      </c>
      <c r="S102" s="87">
        <f>'106年1月'!S102+'106年2月'!S102+'106年3月'!S102+'106年4月'!S102+'106年5月'!S102+'106年6月'!S102+'106年7月'!S102+'106年8月'!S102+'106年9月'!S102+'106年10月'!S102+'106年11月'!S102+'106年12月'!S102</f>
        <v>0</v>
      </c>
      <c r="T102" s="87">
        <f>R102+S102</f>
        <v>0</v>
      </c>
      <c r="U102" s="87">
        <f>'106年1月'!U102+'106年2月'!U102+'106年3月'!U102+'106年4月'!U102+'106年5月'!U102+'106年6月'!U102+'106年7月'!U102+'106年8月'!U102+'106年9月'!U102+'106年10月'!U102+'106年11月'!U102+'106年12月'!U102</f>
        <v>0</v>
      </c>
      <c r="V102" s="87">
        <f>'106年1月'!V102+'106年2月'!V102+'106年3月'!V102+'106年4月'!V102+'106年5月'!V102+'106年6月'!V102+'106年7月'!V102+'106年8月'!V102+'106年9月'!V102+'106年10月'!V102+'106年11月'!V102+'106年12月'!V102</f>
        <v>0</v>
      </c>
      <c r="W102" s="87">
        <f>U102+V102</f>
        <v>0</v>
      </c>
      <c r="X102" s="87">
        <f>'106年1月'!X102+'106年2月'!X102+'106年3月'!X102+'106年4月'!X102+'106年5月'!X102+'106年6月'!X102+'106年7月'!X102+'106年8月'!X102+'106年9月'!X102+'106年10月'!X102+'106年11月'!X102+'106年12月'!X102</f>
        <v>0</v>
      </c>
      <c r="Y102" s="87">
        <f>'106年1月'!Y102+'106年2月'!Y102+'106年3月'!Y102+'106年4月'!Y102+'106年5月'!Y102+'106年6月'!Y102+'106年7月'!Y102+'106年8月'!Y102+'106年9月'!Y102+'106年10月'!Y102+'106年11月'!Y102+'106年12月'!Y102</f>
        <v>0</v>
      </c>
      <c r="Z102" s="87">
        <f>X102+Y102</f>
        <v>0</v>
      </c>
      <c r="AA102" s="87">
        <f>'106年1月'!AA102+'106年2月'!AA102+'106年3月'!AA102+'106年4月'!AA102+'106年5月'!AA102+'106年6月'!AA102+'106年7月'!AA102+'106年8月'!AA102+'106年9月'!AA102+'106年10月'!AA102+'106年11月'!AA102+'106年12月'!AA102</f>
        <v>0</v>
      </c>
      <c r="AB102" s="87">
        <f>'106年1月'!AB102+'106年2月'!AB102+'106年3月'!AB102+'106年4月'!AB102+'106年5月'!AB102+'106年6月'!AB102+'106年7月'!AB102+'106年8月'!AB102+'106年9月'!AB102+'106年10月'!AB102+'106年11月'!AB102+'106年12月'!AB102</f>
        <v>0</v>
      </c>
      <c r="AC102" s="87">
        <f>AA102+AB102</f>
        <v>0</v>
      </c>
    </row>
    <row r="103" spans="1:34" s="68" customFormat="1" ht="21" customHeight="1">
      <c r="A103" s="129"/>
      <c r="B103" s="61" t="s">
        <v>383</v>
      </c>
      <c r="C103" s="87">
        <f t="shared" ref="C103:C104" si="862">F103+I103+L103+O103+R103+U103+X103+AA103</f>
        <v>35400908</v>
      </c>
      <c r="D103" s="87">
        <f t="shared" ref="D103:D104" si="863">G103+J103+M103+P103+S103+V103+Y103+AB103</f>
        <v>90809716</v>
      </c>
      <c r="E103" s="87">
        <f t="shared" ref="E103:E104" si="864">C103+D103</f>
        <v>126210624</v>
      </c>
      <c r="F103" s="87">
        <f>'106年1月'!F103+'106年2月'!F103+'106年3月'!F103+'106年4月'!F103+'106年5月'!F103+'106年6月'!F103+'106年7月'!F103+'106年8月'!F103+'106年9月'!F103+'106年10月'!F103+'106年11月'!F103+'106年12月'!F103</f>
        <v>22019150</v>
      </c>
      <c r="G103" s="87">
        <f>'106年1月'!G103+'106年2月'!G103+'106年3月'!G103+'106年4月'!G103+'106年5月'!G103+'106年6月'!G103+'106年7月'!G103+'106年8月'!G103+'106年9月'!G103+'106年10月'!G103+'106年11月'!G103+'106年12月'!G103</f>
        <v>45939432</v>
      </c>
      <c r="H103" s="87">
        <f t="shared" ref="H103:H104" si="865">F103+G103</f>
        <v>67958582</v>
      </c>
      <c r="I103" s="87">
        <f>'106年1月'!I103+'106年2月'!I103+'106年3月'!I103+'106年4月'!I103+'106年5月'!I103+'106年6月'!I103+'106年7月'!I103+'106年8月'!I103+'106年9月'!I103+'106年10月'!I103+'106年11月'!I103+'106年12月'!I103</f>
        <v>0</v>
      </c>
      <c r="J103" s="87">
        <f>'106年1月'!J103+'106年2月'!J103+'106年3月'!J103+'106年4月'!J103+'106年5月'!J103+'106年6月'!J103+'106年7月'!J103+'106年8月'!J103+'106年9月'!J103+'106年10月'!J103+'106年11月'!J103+'106年12月'!J103</f>
        <v>0</v>
      </c>
      <c r="K103" s="87">
        <f t="shared" ref="K103:K104" si="866">I103+J103</f>
        <v>0</v>
      </c>
      <c r="L103" s="87">
        <f>'106年1月'!L103+'106年2月'!L103+'106年3月'!L103+'106年4月'!L103+'106年5月'!L103+'106年6月'!L103+'106年7月'!L103+'106年8月'!L103+'106年9月'!L103+'106年10月'!L103+'106年11月'!L103+'106年12月'!L103</f>
        <v>0</v>
      </c>
      <c r="M103" s="87">
        <f>'106年1月'!M103+'106年2月'!M103+'106年3月'!M103+'106年4月'!M103+'106年5月'!M103+'106年6月'!M103+'106年7月'!M103+'106年8月'!M103+'106年9月'!M103+'106年10月'!M103+'106年11月'!M103+'106年12月'!M103</f>
        <v>0</v>
      </c>
      <c r="N103" s="87">
        <f t="shared" ref="N103:N104" si="867">L103+M103</f>
        <v>0</v>
      </c>
      <c r="O103" s="87">
        <f>'106年1月'!O103+'106年2月'!O103+'106年3月'!O103+'106年4月'!O103+'106年5月'!O103+'106年6月'!O103+'106年7月'!O103+'106年8月'!O103+'106年9月'!O103+'106年10月'!O103+'106年11月'!O103+'106年12月'!O103</f>
        <v>0</v>
      </c>
      <c r="P103" s="87">
        <f>'106年1月'!P103+'106年2月'!P103+'106年3月'!P103+'106年4月'!P103+'106年5月'!P103+'106年6月'!P103+'106年7月'!P103+'106年8月'!P103+'106年9月'!P103+'106年10月'!P103+'106年11月'!P103+'106年12月'!P103</f>
        <v>0</v>
      </c>
      <c r="Q103" s="87">
        <f t="shared" ref="Q103:Q104" si="868">O103+P103</f>
        <v>0</v>
      </c>
      <c r="R103" s="87">
        <f>'106年1月'!R103+'106年2月'!R103+'106年3月'!R103+'106年4月'!R103+'106年5月'!R103+'106年6月'!R103+'106年7月'!R103+'106年8月'!R103+'106年9月'!R103+'106年10月'!R103+'106年11月'!R103+'106年12月'!R103</f>
        <v>0</v>
      </c>
      <c r="S103" s="87">
        <f>'106年1月'!S103+'106年2月'!S103+'106年3月'!S103+'106年4月'!S103+'106年5月'!S103+'106年6月'!S103+'106年7月'!S103+'106年8月'!S103+'106年9月'!S103+'106年10月'!S103+'106年11月'!S103+'106年12月'!S103</f>
        <v>0</v>
      </c>
      <c r="T103" s="87">
        <f t="shared" ref="T103:T104" si="869">R103+S103</f>
        <v>0</v>
      </c>
      <c r="U103" s="87">
        <f>'106年1月'!U103+'106年2月'!U103+'106年3月'!U103+'106年4月'!U103+'106年5月'!U103+'106年6月'!U103+'106年7月'!U103+'106年8月'!U103+'106年9月'!U103+'106年10月'!U103+'106年11月'!U103+'106年12月'!U103</f>
        <v>13381758</v>
      </c>
      <c r="V103" s="87">
        <f>'106年1月'!V103+'106年2月'!V103+'106年3月'!V103+'106年4月'!V103+'106年5月'!V103+'106年6月'!V103+'106年7月'!V103+'106年8月'!V103+'106年9月'!V103+'106年10月'!V103+'106年11月'!V103+'106年12月'!V103</f>
        <v>44870284</v>
      </c>
      <c r="W103" s="87">
        <f t="shared" ref="W103:W104" si="870">U103+V103</f>
        <v>58252042</v>
      </c>
      <c r="X103" s="87">
        <f>'106年1月'!X103+'106年2月'!X103+'106年3月'!X103+'106年4月'!X103+'106年5月'!X103+'106年6月'!X103+'106年7月'!X103+'106年8月'!X103+'106年9月'!X103+'106年10月'!X103+'106年11月'!X103+'106年12月'!X103</f>
        <v>0</v>
      </c>
      <c r="Y103" s="87">
        <f>'106年1月'!Y103+'106年2月'!Y103+'106年3月'!Y103+'106年4月'!Y103+'106年5月'!Y103+'106年6月'!Y103+'106年7月'!Y103+'106年8月'!Y103+'106年9月'!Y103+'106年10月'!Y103+'106年11月'!Y103+'106年12月'!Y103</f>
        <v>0</v>
      </c>
      <c r="Z103" s="87">
        <f t="shared" ref="Z103:Z104" si="871">X103+Y103</f>
        <v>0</v>
      </c>
      <c r="AA103" s="87">
        <f>'106年1月'!AA103+'106年2月'!AA103+'106年3月'!AA103+'106年4月'!AA103+'106年5月'!AA103+'106年6月'!AA103+'106年7月'!AA103+'106年8月'!AA103+'106年9月'!AA103+'106年10月'!AA103+'106年11月'!AA103+'106年12月'!AA103</f>
        <v>0</v>
      </c>
      <c r="AB103" s="87">
        <f>'106年1月'!AB103+'106年2月'!AB103+'106年3月'!AB103+'106年4月'!AB103+'106年5月'!AB103+'106年6月'!AB103+'106年7月'!AB103+'106年8月'!AB103+'106年9月'!AB103+'106年10月'!AB103+'106年11月'!AB103+'106年12月'!AB103</f>
        <v>0</v>
      </c>
      <c r="AC103" s="87">
        <f t="shared" ref="AC103:AC104" si="872">AA103+AB103</f>
        <v>0</v>
      </c>
    </row>
    <row r="104" spans="1:34" s="68" customFormat="1" ht="21" customHeight="1">
      <c r="A104" s="129"/>
      <c r="B104" s="61" t="s">
        <v>384</v>
      </c>
      <c r="C104" s="87">
        <f t="shared" si="862"/>
        <v>485827540.19999999</v>
      </c>
      <c r="D104" s="87">
        <f t="shared" si="863"/>
        <v>484019671.16999996</v>
      </c>
      <c r="E104" s="87">
        <f t="shared" si="864"/>
        <v>969847211.36999989</v>
      </c>
      <c r="F104" s="87">
        <f>'106年1月'!F104+'106年2月'!F104+'106年3月'!F104+'106年4月'!F104+'106年5月'!F104+'106年6月'!F104+'106年7月'!F104+'106年8月'!F104+'106年9月'!F104+'106年10月'!F104+'106年11月'!F104+'106年12月'!F104</f>
        <v>485827540.19999999</v>
      </c>
      <c r="G104" s="87">
        <f>'106年1月'!G104+'106年2月'!G104+'106年3月'!G104+'106年4月'!G104+'106年5月'!G104+'106年6月'!G104+'106年7月'!G104+'106年8月'!G104+'106年9月'!G104+'106年10月'!G104+'106年11月'!G104+'106年12月'!G104</f>
        <v>484019671.16999996</v>
      </c>
      <c r="H104" s="87">
        <f t="shared" si="865"/>
        <v>969847211.36999989</v>
      </c>
      <c r="I104" s="87">
        <f>'106年1月'!I104+'106年2月'!I104+'106年3月'!I104+'106年4月'!I104+'106年5月'!I104+'106年6月'!I104+'106年7月'!I104+'106年8月'!I104+'106年9月'!I104+'106年10月'!I104+'106年11月'!I104+'106年12月'!I104</f>
        <v>0</v>
      </c>
      <c r="J104" s="87">
        <f>'106年1月'!J104+'106年2月'!J104+'106年3月'!J104+'106年4月'!J104+'106年5月'!J104+'106年6月'!J104+'106年7月'!J104+'106年8月'!J104+'106年9月'!J104+'106年10月'!J104+'106年11月'!J104+'106年12月'!J104</f>
        <v>0</v>
      </c>
      <c r="K104" s="87">
        <f t="shared" si="866"/>
        <v>0</v>
      </c>
      <c r="L104" s="87">
        <f>'106年1月'!L104+'106年2月'!L104+'106年3月'!L104+'106年4月'!L104+'106年5月'!L104+'106年6月'!L104+'106年7月'!L104+'106年8月'!L104+'106年9月'!L104+'106年10月'!L104+'106年11月'!L104+'106年12月'!L104</f>
        <v>0</v>
      </c>
      <c r="M104" s="87">
        <f>'106年1月'!M104+'106年2月'!M104+'106年3月'!M104+'106年4月'!M104+'106年5月'!M104+'106年6月'!M104+'106年7月'!M104+'106年8月'!M104+'106年9月'!M104+'106年10月'!M104+'106年11月'!M104+'106年12月'!M104</f>
        <v>0</v>
      </c>
      <c r="N104" s="87">
        <f t="shared" si="867"/>
        <v>0</v>
      </c>
      <c r="O104" s="87">
        <f>'106年1月'!O104+'106年2月'!O104+'106年3月'!O104+'106年4月'!O104+'106年5月'!O104+'106年6月'!O104+'106年7月'!O104+'106年8月'!O104+'106年9月'!O104+'106年10月'!O104+'106年11月'!O104+'106年12月'!O104</f>
        <v>0</v>
      </c>
      <c r="P104" s="87">
        <f>'106年1月'!P104+'106年2月'!P104+'106年3月'!P104+'106年4月'!P104+'106年5月'!P104+'106年6月'!P104+'106年7月'!P104+'106年8月'!P104+'106年9月'!P104+'106年10月'!P104+'106年11月'!P104+'106年12月'!P104</f>
        <v>0</v>
      </c>
      <c r="Q104" s="87">
        <f t="shared" si="868"/>
        <v>0</v>
      </c>
      <c r="R104" s="87">
        <f>'106年1月'!R104+'106年2月'!R104+'106年3月'!R104+'106年4月'!R104+'106年5月'!R104+'106年6月'!R104+'106年7月'!R104+'106年8月'!R104+'106年9月'!R104+'106年10月'!R104+'106年11月'!R104+'106年12月'!R104</f>
        <v>0</v>
      </c>
      <c r="S104" s="87">
        <f>'106年1月'!S104+'106年2月'!S104+'106年3月'!S104+'106年4月'!S104+'106年5月'!S104+'106年6月'!S104+'106年7月'!S104+'106年8月'!S104+'106年9月'!S104+'106年10月'!S104+'106年11月'!S104+'106年12月'!S104</f>
        <v>0</v>
      </c>
      <c r="T104" s="87">
        <f t="shared" si="869"/>
        <v>0</v>
      </c>
      <c r="U104" s="87">
        <f>'106年1月'!U104+'106年2月'!U104+'106年3月'!U104+'106年4月'!U104+'106年5月'!U104+'106年6月'!U104+'106年7月'!U104+'106年8月'!U104+'106年9月'!U104+'106年10月'!U104+'106年11月'!U104+'106年12月'!U104</f>
        <v>0</v>
      </c>
      <c r="V104" s="87">
        <f>'106年1月'!V104+'106年2月'!V104+'106年3月'!V104+'106年4月'!V104+'106年5月'!V104+'106年6月'!V104+'106年7月'!V104+'106年8月'!V104+'106年9月'!V104+'106年10月'!V104+'106年11月'!V104+'106年12月'!V104</f>
        <v>0</v>
      </c>
      <c r="W104" s="87">
        <f t="shared" si="870"/>
        <v>0</v>
      </c>
      <c r="X104" s="87">
        <f>'106年1月'!X104+'106年2月'!X104+'106年3月'!X104+'106年4月'!X104+'106年5月'!X104+'106年6月'!X104+'106年7月'!X104+'106年8月'!X104+'106年9月'!X104+'106年10月'!X104+'106年11月'!X104+'106年12月'!X104</f>
        <v>0</v>
      </c>
      <c r="Y104" s="87">
        <f>'106年1月'!Y104+'106年2月'!Y104+'106年3月'!Y104+'106年4月'!Y104+'106年5月'!Y104+'106年6月'!Y104+'106年7月'!Y104+'106年8月'!Y104+'106年9月'!Y104+'106年10月'!Y104+'106年11月'!Y104+'106年12月'!Y104</f>
        <v>0</v>
      </c>
      <c r="Z104" s="87">
        <f t="shared" si="871"/>
        <v>0</v>
      </c>
      <c r="AA104" s="87">
        <f>'106年1月'!AA104+'106年2月'!AA104+'106年3月'!AA104+'106年4月'!AA104+'106年5月'!AA104+'106年6月'!AA104+'106年7月'!AA104+'106年8月'!AA104+'106年9月'!AA104+'106年10月'!AA104+'106年11月'!AA104+'106年12月'!AA104</f>
        <v>0</v>
      </c>
      <c r="AB104" s="87">
        <f>'106年1月'!AB104+'106年2月'!AB104+'106年3月'!AB104+'106年4月'!AB104+'106年5月'!AB104+'106年6月'!AB104+'106年7月'!AB104+'106年8月'!AB104+'106年9月'!AB104+'106年10月'!AB104+'106年11月'!AB104+'106年12月'!AB104</f>
        <v>0</v>
      </c>
      <c r="AC104" s="87">
        <f t="shared" si="872"/>
        <v>0</v>
      </c>
    </row>
    <row r="105" spans="1:34" ht="21" customHeight="1">
      <c r="A105" s="71" t="s">
        <v>385</v>
      </c>
      <c r="B105" s="71"/>
      <c r="C105" s="100">
        <f>C102+C103+C104</f>
        <v>521228448.19999999</v>
      </c>
      <c r="D105" s="100">
        <f t="shared" ref="D105" si="873">D102+D103+D104</f>
        <v>574829387.16999996</v>
      </c>
      <c r="E105" s="100">
        <f t="shared" ref="E105" si="874">E102+E103+E104</f>
        <v>1096057835.3699999</v>
      </c>
      <c r="F105" s="100">
        <f t="shared" ref="F105" si="875">F102+F103+F104</f>
        <v>507846690.19999999</v>
      </c>
      <c r="G105" s="100">
        <f t="shared" ref="G105" si="876">G102+G103+G104</f>
        <v>529959103.16999996</v>
      </c>
      <c r="H105" s="100">
        <f t="shared" ref="H105" si="877">H102+H103+H104</f>
        <v>1037805793.3699999</v>
      </c>
      <c r="I105" s="100">
        <f t="shared" ref="I105" si="878">I102+I103+I104</f>
        <v>0</v>
      </c>
      <c r="J105" s="100">
        <f t="shared" ref="J105" si="879">J102+J103+J104</f>
        <v>0</v>
      </c>
      <c r="K105" s="100">
        <f t="shared" ref="K105" si="880">K102+K103+K104</f>
        <v>0</v>
      </c>
      <c r="L105" s="100">
        <f t="shared" ref="L105" si="881">L102+L103+L104</f>
        <v>0</v>
      </c>
      <c r="M105" s="100">
        <f t="shared" ref="M105" si="882">M102+M103+M104</f>
        <v>0</v>
      </c>
      <c r="N105" s="100">
        <f t="shared" ref="N105" si="883">N102+N103+N104</f>
        <v>0</v>
      </c>
      <c r="O105" s="100">
        <f t="shared" ref="O105" si="884">O102+O103+O104</f>
        <v>0</v>
      </c>
      <c r="P105" s="100">
        <f t="shared" ref="P105" si="885">P102+P103+P104</f>
        <v>0</v>
      </c>
      <c r="Q105" s="100">
        <f t="shared" ref="Q105" si="886">Q102+Q103+Q104</f>
        <v>0</v>
      </c>
      <c r="R105" s="100">
        <f t="shared" ref="R105" si="887">R102+R103+R104</f>
        <v>0</v>
      </c>
      <c r="S105" s="100">
        <f t="shared" ref="S105" si="888">S102+S103+S104</f>
        <v>0</v>
      </c>
      <c r="T105" s="100">
        <f t="shared" ref="T105" si="889">T102+T103+T104</f>
        <v>0</v>
      </c>
      <c r="U105" s="100">
        <f t="shared" ref="U105" si="890">U102+U103+U104</f>
        <v>13381758</v>
      </c>
      <c r="V105" s="100">
        <f t="shared" ref="V105" si="891">V102+V103+V104</f>
        <v>44870284</v>
      </c>
      <c r="W105" s="100">
        <f t="shared" ref="W105" si="892">W102+W103+W104</f>
        <v>58252042</v>
      </c>
      <c r="X105" s="100">
        <f t="shared" ref="X105" si="893">X102+X103+X104</f>
        <v>0</v>
      </c>
      <c r="Y105" s="100">
        <f t="shared" ref="Y105" si="894">Y102+Y103+Y104</f>
        <v>0</v>
      </c>
      <c r="Z105" s="100">
        <f t="shared" ref="Z105" si="895">Z102+Z103+Z104</f>
        <v>0</v>
      </c>
      <c r="AA105" s="100">
        <f t="shared" ref="AA105" si="896">AA102+AA103+AA104</f>
        <v>0</v>
      </c>
      <c r="AB105" s="100">
        <f t="shared" ref="AB105" si="897">AB102+AB103+AB104</f>
        <v>0</v>
      </c>
      <c r="AC105" s="100">
        <f t="shared" ref="AC105" si="898">AC102+AC103+AC104</f>
        <v>0</v>
      </c>
      <c r="AD105" s="68"/>
      <c r="AE105" s="68"/>
      <c r="AF105" s="68"/>
      <c r="AG105" s="68"/>
      <c r="AH105" s="68"/>
    </row>
    <row r="106" spans="1:34" s="68" customFormat="1" ht="21" customHeight="1">
      <c r="A106" s="128" t="s">
        <v>410</v>
      </c>
      <c r="B106" s="62" t="s">
        <v>382</v>
      </c>
      <c r="C106" s="87">
        <f>F106+I106+L106+O106+R106+U106+X106+AA106</f>
        <v>0</v>
      </c>
      <c r="D106" s="87">
        <f>G106+J106+M106+P106+S106+V106+Y106+AB106</f>
        <v>0</v>
      </c>
      <c r="E106" s="87">
        <f>C106+D106</f>
        <v>0</v>
      </c>
      <c r="F106" s="87">
        <f>'106年1月'!F106+'106年2月'!F106+'106年3月'!F106+'106年4月'!F106+'106年5月'!F106+'106年6月'!F106+'106年7月'!F106+'106年8月'!F106+'106年9月'!F106+'106年10月'!F106+'106年11月'!F106+'106年12月'!F106</f>
        <v>0</v>
      </c>
      <c r="G106" s="87">
        <f>'106年1月'!G106+'106年2月'!G106+'106年3月'!G106+'106年4月'!G106+'106年5月'!G106+'106年6月'!G106+'106年7月'!G106+'106年8月'!G106+'106年9月'!G106+'106年10月'!G106+'106年11月'!G106+'106年12月'!G106</f>
        <v>0</v>
      </c>
      <c r="H106" s="87">
        <f>F106+G106</f>
        <v>0</v>
      </c>
      <c r="I106" s="87">
        <f>'106年1月'!I106+'106年2月'!I106+'106年3月'!I106+'106年4月'!I106+'106年5月'!I106+'106年6月'!I106+'106年7月'!I106+'106年8月'!I106+'106年9月'!I106+'106年10月'!I106+'106年11月'!I106+'106年12月'!I106</f>
        <v>0</v>
      </c>
      <c r="J106" s="87">
        <f>'106年1月'!J106+'106年2月'!J106+'106年3月'!J106+'106年4月'!J106+'106年5月'!J106+'106年6月'!J106+'106年7月'!J106+'106年8月'!J106+'106年9月'!J106+'106年10月'!J106+'106年11月'!J106+'106年12月'!J106</f>
        <v>0</v>
      </c>
      <c r="K106" s="87">
        <f>I106+J106</f>
        <v>0</v>
      </c>
      <c r="L106" s="87">
        <f>'106年1月'!L106+'106年2月'!L106+'106年3月'!L106+'106年4月'!L106+'106年5月'!L106+'106年6月'!L106+'106年7月'!L106+'106年8月'!L106+'106年9月'!L106+'106年10月'!L106+'106年11月'!L106+'106年12月'!L106</f>
        <v>0</v>
      </c>
      <c r="M106" s="87">
        <f>'106年1月'!M106+'106年2月'!M106+'106年3月'!M106+'106年4月'!M106+'106年5月'!M106+'106年6月'!M106+'106年7月'!M106+'106年8月'!M106+'106年9月'!M106+'106年10月'!M106+'106年11月'!M106+'106年12月'!M106</f>
        <v>0</v>
      </c>
      <c r="N106" s="87">
        <f>L106+M106</f>
        <v>0</v>
      </c>
      <c r="O106" s="87">
        <f>'106年1月'!O106+'106年2月'!O106+'106年3月'!O106+'106年4月'!O106+'106年5月'!O106+'106年6月'!O106+'106年7月'!O106+'106年8月'!O106+'106年9月'!O106+'106年10月'!O106+'106年11月'!O106+'106年12月'!O106</f>
        <v>0</v>
      </c>
      <c r="P106" s="87">
        <f>'106年1月'!P106+'106年2月'!P106+'106年3月'!P106+'106年4月'!P106+'106年5月'!P106+'106年6月'!P106+'106年7月'!P106+'106年8月'!P106+'106年9月'!P106+'106年10月'!P106+'106年11月'!P106+'106年12月'!P106</f>
        <v>0</v>
      </c>
      <c r="Q106" s="87">
        <f>O106+P106</f>
        <v>0</v>
      </c>
      <c r="R106" s="87">
        <f>'106年1月'!R106+'106年2月'!R106+'106年3月'!R106+'106年4月'!R106+'106年5月'!R106+'106年6月'!R106+'106年7月'!R106+'106年8月'!R106+'106年9月'!R106+'106年10月'!R106+'106年11月'!R106+'106年12月'!R106</f>
        <v>0</v>
      </c>
      <c r="S106" s="87">
        <f>'106年1月'!S106+'106年2月'!S106+'106年3月'!S106+'106年4月'!S106+'106年5月'!S106+'106年6月'!S106+'106年7月'!S106+'106年8月'!S106+'106年9月'!S106+'106年10月'!S106+'106年11月'!S106+'106年12月'!S106</f>
        <v>0</v>
      </c>
      <c r="T106" s="87">
        <f>R106+S106</f>
        <v>0</v>
      </c>
      <c r="U106" s="87">
        <f>'106年1月'!U106+'106年2月'!U106+'106年3月'!U106+'106年4月'!U106+'106年5月'!U106+'106年6月'!U106+'106年7月'!U106+'106年8月'!U106+'106年9月'!U106+'106年10月'!U106+'106年11月'!U106+'106年12月'!U106</f>
        <v>0</v>
      </c>
      <c r="V106" s="87">
        <f>'106年1月'!V106+'106年2月'!V106+'106年3月'!V106+'106年4月'!V106+'106年5月'!V106+'106年6月'!V106+'106年7月'!V106+'106年8月'!V106+'106年9月'!V106+'106年10月'!V106+'106年11月'!V106+'106年12月'!V106</f>
        <v>0</v>
      </c>
      <c r="W106" s="87">
        <f>U106+V106</f>
        <v>0</v>
      </c>
      <c r="X106" s="87">
        <f>'106年1月'!X106+'106年2月'!X106+'106年3月'!X106+'106年4月'!X106+'106年5月'!X106+'106年6月'!X106+'106年7月'!X106+'106年8月'!X106+'106年9月'!X106+'106年10月'!X106+'106年11月'!X106+'106年12月'!X106</f>
        <v>0</v>
      </c>
      <c r="Y106" s="87">
        <f>'106年1月'!Y106+'106年2月'!Y106+'106年3月'!Y106+'106年4月'!Y106+'106年5月'!Y106+'106年6月'!Y106+'106年7月'!Y106+'106年8月'!Y106+'106年9月'!Y106+'106年10月'!Y106+'106年11月'!Y106+'106年12月'!Y106</f>
        <v>0</v>
      </c>
      <c r="Z106" s="87">
        <f>X106+Y106</f>
        <v>0</v>
      </c>
      <c r="AA106" s="87">
        <f>'106年1月'!AA106+'106年2月'!AA106+'106年3月'!AA106+'106年4月'!AA106+'106年5月'!AA106+'106年6月'!AA106+'106年7月'!AA106+'106年8月'!AA106+'106年9月'!AA106+'106年10月'!AA106+'106年11月'!AA106+'106年12月'!AA106</f>
        <v>0</v>
      </c>
      <c r="AB106" s="87">
        <f>'106年1月'!AB106+'106年2月'!AB106+'106年3月'!AB106+'106年4月'!AB106+'106年5月'!AB106+'106年6月'!AB106+'106年7月'!AB106+'106年8月'!AB106+'106年9月'!AB106+'106年10月'!AB106+'106年11月'!AB106+'106年12月'!AB106</f>
        <v>0</v>
      </c>
      <c r="AC106" s="87">
        <f>AA106+AB106</f>
        <v>0</v>
      </c>
    </row>
    <row r="107" spans="1:34" s="68" customFormat="1" ht="21" customHeight="1">
      <c r="A107" s="129"/>
      <c r="B107" s="61" t="s">
        <v>383</v>
      </c>
      <c r="C107" s="87">
        <f t="shared" ref="C107:C108" si="899">F107+I107+L107+O107+R107+U107+X107+AA107</f>
        <v>26169640.170000002</v>
      </c>
      <c r="D107" s="87">
        <f t="shared" ref="D107:D108" si="900">G107+J107+M107+P107+S107+V107+Y107+AB107</f>
        <v>0</v>
      </c>
      <c r="E107" s="87">
        <f t="shared" ref="E107:E108" si="901">C107+D107</f>
        <v>26169640.170000002</v>
      </c>
      <c r="F107" s="87">
        <f>'106年1月'!F107+'106年2月'!F107+'106年3月'!F107+'106年4月'!F107+'106年5月'!F107+'106年6月'!F107+'106年7月'!F107+'106年8月'!F107+'106年9月'!F107+'106年10月'!F107+'106年11月'!F107+'106年12月'!F107</f>
        <v>0</v>
      </c>
      <c r="G107" s="87">
        <f>'106年1月'!G107+'106年2月'!G107+'106年3月'!G107+'106年4月'!G107+'106年5月'!G107+'106年6月'!G107+'106年7月'!G107+'106年8月'!G107+'106年9月'!G107+'106年10月'!G107+'106年11月'!G107+'106年12月'!G107</f>
        <v>0</v>
      </c>
      <c r="H107" s="87">
        <f t="shared" ref="H107:H108" si="902">F107+G107</f>
        <v>0</v>
      </c>
      <c r="I107" s="87">
        <f>'106年1月'!I107+'106年2月'!I107+'106年3月'!I107+'106年4月'!I107+'106年5月'!I107+'106年6月'!I107+'106年7月'!I107+'106年8月'!I107+'106年9月'!I107+'106年10月'!I107+'106年11月'!I107+'106年12月'!I107</f>
        <v>0</v>
      </c>
      <c r="J107" s="87">
        <f>'106年1月'!J107+'106年2月'!J107+'106年3月'!J107+'106年4月'!J107+'106年5月'!J107+'106年6月'!J107+'106年7月'!J107+'106年8月'!J107+'106年9月'!J107+'106年10月'!J107+'106年11月'!J107+'106年12月'!J107</f>
        <v>0</v>
      </c>
      <c r="K107" s="87">
        <f t="shared" ref="K107:K108" si="903">I107+J107</f>
        <v>0</v>
      </c>
      <c r="L107" s="87">
        <f>'106年1月'!L107+'106年2月'!L107+'106年3月'!L107+'106年4月'!L107+'106年5月'!L107+'106年6月'!L107+'106年7月'!L107+'106年8月'!L107+'106年9月'!L107+'106年10月'!L107+'106年11月'!L107+'106年12月'!L107</f>
        <v>0</v>
      </c>
      <c r="M107" s="87">
        <f>'106年1月'!M107+'106年2月'!M107+'106年3月'!M107+'106年4月'!M107+'106年5月'!M107+'106年6月'!M107+'106年7月'!M107+'106年8月'!M107+'106年9月'!M107+'106年10月'!M107+'106年11月'!M107+'106年12月'!M107</f>
        <v>0</v>
      </c>
      <c r="N107" s="87">
        <f t="shared" ref="N107:N108" si="904">L107+M107</f>
        <v>0</v>
      </c>
      <c r="O107" s="87">
        <f>'106年1月'!O107+'106年2月'!O107+'106年3月'!O107+'106年4月'!O107+'106年5月'!O107+'106年6月'!O107+'106年7月'!O107+'106年8月'!O107+'106年9月'!O107+'106年10月'!O107+'106年11月'!O107+'106年12月'!O107</f>
        <v>0</v>
      </c>
      <c r="P107" s="87">
        <f>'106年1月'!P107+'106年2月'!P107+'106年3月'!P107+'106年4月'!P107+'106年5月'!P107+'106年6月'!P107+'106年7月'!P107+'106年8月'!P107+'106年9月'!P107+'106年10月'!P107+'106年11月'!P107+'106年12月'!P107</f>
        <v>0</v>
      </c>
      <c r="Q107" s="87">
        <f t="shared" ref="Q107:Q108" si="905">O107+P107</f>
        <v>0</v>
      </c>
      <c r="R107" s="87">
        <f>'106年1月'!R107+'106年2月'!R107+'106年3月'!R107+'106年4月'!R107+'106年5月'!R107+'106年6月'!R107+'106年7月'!R107+'106年8月'!R107+'106年9月'!R107+'106年10月'!R107+'106年11月'!R107+'106年12月'!R107</f>
        <v>0</v>
      </c>
      <c r="S107" s="87">
        <f>'106年1月'!S107+'106年2月'!S107+'106年3月'!S107+'106年4月'!S107+'106年5月'!S107+'106年6月'!S107+'106年7月'!S107+'106年8月'!S107+'106年9月'!S107+'106年10月'!S107+'106年11月'!S107+'106年12月'!S107</f>
        <v>0</v>
      </c>
      <c r="T107" s="87">
        <f t="shared" ref="T107:T108" si="906">R107+S107</f>
        <v>0</v>
      </c>
      <c r="U107" s="87">
        <f>'106年1月'!U107+'106年2月'!U107+'106年3月'!U107+'106年4月'!U107+'106年5月'!U107+'106年6月'!U107+'106年7月'!U107+'106年8月'!U107+'106年9月'!U107+'106年10月'!U107+'106年11月'!U107+'106年12月'!U107</f>
        <v>26169640.170000002</v>
      </c>
      <c r="V107" s="87">
        <f>'106年1月'!V107+'106年2月'!V107+'106年3月'!V107+'106年4月'!V107+'106年5月'!V107+'106年6月'!V107+'106年7月'!V107+'106年8月'!V107+'106年9月'!V107+'106年10月'!V107+'106年11月'!V107+'106年12月'!V107</f>
        <v>0</v>
      </c>
      <c r="W107" s="87">
        <f t="shared" ref="W107:W108" si="907">U107+V107</f>
        <v>26169640.170000002</v>
      </c>
      <c r="X107" s="87">
        <f>'106年1月'!X107+'106年2月'!X107+'106年3月'!X107+'106年4月'!X107+'106年5月'!X107+'106年6月'!X107+'106年7月'!X107+'106年8月'!X107+'106年9月'!X107+'106年10月'!X107+'106年11月'!X107+'106年12月'!X107</f>
        <v>0</v>
      </c>
      <c r="Y107" s="87">
        <f>'106年1月'!Y107+'106年2月'!Y107+'106年3月'!Y107+'106年4月'!Y107+'106年5月'!Y107+'106年6月'!Y107+'106年7月'!Y107+'106年8月'!Y107+'106年9月'!Y107+'106年10月'!Y107+'106年11月'!Y107+'106年12月'!Y107</f>
        <v>0</v>
      </c>
      <c r="Z107" s="87">
        <f t="shared" ref="Z107:Z108" si="908">X107+Y107</f>
        <v>0</v>
      </c>
      <c r="AA107" s="87">
        <f>'106年1月'!AA107+'106年2月'!AA107+'106年3月'!AA107+'106年4月'!AA107+'106年5月'!AA107+'106年6月'!AA107+'106年7月'!AA107+'106年8月'!AA107+'106年9月'!AA107+'106年10月'!AA107+'106年11月'!AA107+'106年12月'!AA107</f>
        <v>0</v>
      </c>
      <c r="AB107" s="87">
        <f>'106年1月'!AB107+'106年2月'!AB107+'106年3月'!AB107+'106年4月'!AB107+'106年5月'!AB107+'106年6月'!AB107+'106年7月'!AB107+'106年8月'!AB107+'106年9月'!AB107+'106年10月'!AB107+'106年11月'!AB107+'106年12月'!AB107</f>
        <v>0</v>
      </c>
      <c r="AC107" s="87">
        <f t="shared" ref="AC107:AC108" si="909">AA107+AB107</f>
        <v>0</v>
      </c>
    </row>
    <row r="108" spans="1:34" s="68" customFormat="1" ht="21" customHeight="1">
      <c r="A108" s="129"/>
      <c r="B108" s="61" t="s">
        <v>384</v>
      </c>
      <c r="C108" s="87">
        <f t="shared" si="899"/>
        <v>997575914.88999999</v>
      </c>
      <c r="D108" s="87">
        <f t="shared" si="900"/>
        <v>962536375.352</v>
      </c>
      <c r="E108" s="87">
        <f t="shared" si="901"/>
        <v>1960112290.2420001</v>
      </c>
      <c r="F108" s="87">
        <f>'106年1月'!F108+'106年2月'!F108+'106年3月'!F108+'106年4月'!F108+'106年5月'!F108+'106年6月'!F108+'106年7月'!F108+'106年8月'!F108+'106年9月'!F108+'106年10月'!F108+'106年11月'!F108+'106年12月'!F108</f>
        <v>968362399.96000004</v>
      </c>
      <c r="G108" s="87">
        <f>'106年1月'!G108+'106年2月'!G108+'106年3月'!G108+'106年4月'!G108+'106年5月'!G108+'106年6月'!G108+'106年7月'!G108+'106年8月'!G108+'106年9月'!G108+'106年10月'!G108+'106年11月'!G108+'106年12月'!G108</f>
        <v>953309685.21000004</v>
      </c>
      <c r="H108" s="87">
        <f t="shared" si="902"/>
        <v>1921672085.1700001</v>
      </c>
      <c r="I108" s="87">
        <f>'106年1月'!I108+'106年2月'!I108+'106年3月'!I108+'106年4月'!I108+'106年5月'!I108+'106年6月'!I108+'106年7月'!I108+'106年8月'!I108+'106年9月'!I108+'106年10月'!I108+'106年11月'!I108+'106年12月'!I108</f>
        <v>16832787.93</v>
      </c>
      <c r="J108" s="87">
        <f>'106年1月'!J108+'106年2月'!J108+'106年3月'!J108+'106年4月'!J108+'106年5月'!J108+'106年6月'!J108+'106年7月'!J108+'106年8月'!J108+'106年9月'!J108+'106年10月'!J108+'106年11月'!J108+'106年12月'!J108</f>
        <v>9226690.1420000009</v>
      </c>
      <c r="K108" s="87">
        <f t="shared" si="903"/>
        <v>26059478.072000001</v>
      </c>
      <c r="L108" s="87">
        <f>'106年1月'!L108+'106年2月'!L108+'106年3月'!L108+'106年4月'!L108+'106年5月'!L108+'106年6月'!L108+'106年7月'!L108+'106年8月'!L108+'106年9月'!L108+'106年10月'!L108+'106年11月'!L108+'106年12月'!L108</f>
        <v>0</v>
      </c>
      <c r="M108" s="87">
        <f>'106年1月'!M108+'106年2月'!M108+'106年3月'!M108+'106年4月'!M108+'106年5月'!M108+'106年6月'!M108+'106年7月'!M108+'106年8月'!M108+'106年9月'!M108+'106年10月'!M108+'106年11月'!M108+'106年12月'!M108</f>
        <v>0</v>
      </c>
      <c r="N108" s="87">
        <f t="shared" si="904"/>
        <v>0</v>
      </c>
      <c r="O108" s="87">
        <f>'106年1月'!O108+'106年2月'!O108+'106年3月'!O108+'106年4月'!O108+'106年5月'!O108+'106年6月'!O108+'106年7月'!O108+'106年8月'!O108+'106年9月'!O108+'106年10月'!O108+'106年11月'!O108+'106年12月'!O108</f>
        <v>0</v>
      </c>
      <c r="P108" s="87">
        <f>'106年1月'!P108+'106年2月'!P108+'106年3月'!P108+'106年4月'!P108+'106年5月'!P108+'106年6月'!P108+'106年7月'!P108+'106年8月'!P108+'106年9月'!P108+'106年10月'!P108+'106年11月'!P108+'106年12月'!P108</f>
        <v>0</v>
      </c>
      <c r="Q108" s="87">
        <f t="shared" si="905"/>
        <v>0</v>
      </c>
      <c r="R108" s="87">
        <f>'106年1月'!R108+'106年2月'!R108+'106年3月'!R108+'106年4月'!R108+'106年5月'!R108+'106年6月'!R108+'106年7月'!R108+'106年8月'!R108+'106年9月'!R108+'106年10月'!R108+'106年11月'!R108+'106年12月'!R108</f>
        <v>0</v>
      </c>
      <c r="S108" s="87">
        <f>'106年1月'!S108+'106年2月'!S108+'106年3月'!S108+'106年4月'!S108+'106年5月'!S108+'106年6月'!S108+'106年7月'!S108+'106年8月'!S108+'106年9月'!S108+'106年10月'!S108+'106年11月'!S108+'106年12月'!S108</f>
        <v>0</v>
      </c>
      <c r="T108" s="87">
        <f t="shared" si="906"/>
        <v>0</v>
      </c>
      <c r="U108" s="87">
        <f>'106年1月'!U108+'106年2月'!U108+'106年3月'!U108+'106年4月'!U108+'106年5月'!U108+'106年6月'!U108+'106年7月'!U108+'106年8月'!U108+'106年9月'!U108+'106年10月'!U108+'106年11月'!U108+'106年12月'!U108</f>
        <v>12380727</v>
      </c>
      <c r="V108" s="87">
        <f>'106年1月'!V108+'106年2月'!V108+'106年3月'!V108+'106年4月'!V108+'106年5月'!V108+'106年6月'!V108+'106年7月'!V108+'106年8月'!V108+'106年9月'!V108+'106年10月'!V108+'106年11月'!V108+'106年12月'!V108</f>
        <v>0</v>
      </c>
      <c r="W108" s="87">
        <f t="shared" si="907"/>
        <v>12380727</v>
      </c>
      <c r="X108" s="87">
        <f>'106年1月'!X108+'106年2月'!X108+'106年3月'!X108+'106年4月'!X108+'106年5月'!X108+'106年6月'!X108+'106年7月'!X108+'106年8月'!X108+'106年9月'!X108+'106年10月'!X108+'106年11月'!X108+'106年12月'!X108</f>
        <v>0</v>
      </c>
      <c r="Y108" s="87">
        <f>'106年1月'!Y108+'106年2月'!Y108+'106年3月'!Y108+'106年4月'!Y108+'106年5月'!Y108+'106年6月'!Y108+'106年7月'!Y108+'106年8月'!Y108+'106年9月'!Y108+'106年10月'!Y108+'106年11月'!Y108+'106年12月'!Y108</f>
        <v>0</v>
      </c>
      <c r="Z108" s="87">
        <f t="shared" si="908"/>
        <v>0</v>
      </c>
      <c r="AA108" s="87">
        <f>'106年1月'!AA108+'106年2月'!AA108+'106年3月'!AA108+'106年4月'!AA108+'106年5月'!AA108+'106年6月'!AA108+'106年7月'!AA108+'106年8月'!AA108+'106年9月'!AA108+'106年10月'!AA108+'106年11月'!AA108+'106年12月'!AA108</f>
        <v>0</v>
      </c>
      <c r="AB108" s="87">
        <f>'106年1月'!AB108+'106年2月'!AB108+'106年3月'!AB108+'106年4月'!AB108+'106年5月'!AB108+'106年6月'!AB108+'106年7月'!AB108+'106年8月'!AB108+'106年9月'!AB108+'106年10月'!AB108+'106年11月'!AB108+'106年12月'!AB108</f>
        <v>0</v>
      </c>
      <c r="AC108" s="87">
        <f t="shared" si="909"/>
        <v>0</v>
      </c>
    </row>
    <row r="109" spans="1:34" ht="21" customHeight="1">
      <c r="A109" s="71" t="s">
        <v>385</v>
      </c>
      <c r="B109" s="71"/>
      <c r="C109" s="100">
        <f>C106+C107+C108</f>
        <v>1023745555.0599999</v>
      </c>
      <c r="D109" s="100">
        <f t="shared" ref="D109" si="910">D106+D107+D108</f>
        <v>962536375.352</v>
      </c>
      <c r="E109" s="100">
        <f t="shared" ref="E109" si="911">E106+E107+E108</f>
        <v>1986281930.4120002</v>
      </c>
      <c r="F109" s="100">
        <f t="shared" ref="F109" si="912">F106+F107+F108</f>
        <v>968362399.96000004</v>
      </c>
      <c r="G109" s="100">
        <f t="shared" ref="G109" si="913">G106+G107+G108</f>
        <v>953309685.21000004</v>
      </c>
      <c r="H109" s="100">
        <f t="shared" ref="H109" si="914">H106+H107+H108</f>
        <v>1921672085.1700001</v>
      </c>
      <c r="I109" s="100">
        <f t="shared" ref="I109" si="915">I106+I107+I108</f>
        <v>16832787.93</v>
      </c>
      <c r="J109" s="100">
        <f t="shared" ref="J109" si="916">J106+J107+J108</f>
        <v>9226690.1420000009</v>
      </c>
      <c r="K109" s="100">
        <f t="shared" ref="K109" si="917">K106+K107+K108</f>
        <v>26059478.072000001</v>
      </c>
      <c r="L109" s="100">
        <f t="shared" ref="L109" si="918">L106+L107+L108</f>
        <v>0</v>
      </c>
      <c r="M109" s="100">
        <f t="shared" ref="M109" si="919">M106+M107+M108</f>
        <v>0</v>
      </c>
      <c r="N109" s="100">
        <f t="shared" ref="N109" si="920">N106+N107+N108</f>
        <v>0</v>
      </c>
      <c r="O109" s="100">
        <f t="shared" ref="O109" si="921">O106+O107+O108</f>
        <v>0</v>
      </c>
      <c r="P109" s="100">
        <f t="shared" ref="P109" si="922">P106+P107+P108</f>
        <v>0</v>
      </c>
      <c r="Q109" s="100">
        <f t="shared" ref="Q109" si="923">Q106+Q107+Q108</f>
        <v>0</v>
      </c>
      <c r="R109" s="100">
        <f t="shared" ref="R109" si="924">R106+R107+R108</f>
        <v>0</v>
      </c>
      <c r="S109" s="100">
        <f t="shared" ref="S109" si="925">S106+S107+S108</f>
        <v>0</v>
      </c>
      <c r="T109" s="100">
        <f t="shared" ref="T109" si="926">T106+T107+T108</f>
        <v>0</v>
      </c>
      <c r="U109" s="100">
        <f t="shared" ref="U109" si="927">U106+U107+U108</f>
        <v>38550367.170000002</v>
      </c>
      <c r="V109" s="100">
        <f t="shared" ref="V109" si="928">V106+V107+V108</f>
        <v>0</v>
      </c>
      <c r="W109" s="100">
        <f t="shared" ref="W109" si="929">W106+W107+W108</f>
        <v>38550367.170000002</v>
      </c>
      <c r="X109" s="100">
        <f t="shared" ref="X109" si="930">X106+X107+X108</f>
        <v>0</v>
      </c>
      <c r="Y109" s="100">
        <f t="shared" ref="Y109" si="931">Y106+Y107+Y108</f>
        <v>0</v>
      </c>
      <c r="Z109" s="100">
        <f t="shared" ref="Z109" si="932">Z106+Z107+Z108</f>
        <v>0</v>
      </c>
      <c r="AA109" s="100">
        <f t="shared" ref="AA109" si="933">AA106+AA107+AA108</f>
        <v>0</v>
      </c>
      <c r="AB109" s="100">
        <f t="shared" ref="AB109" si="934">AB106+AB107+AB108</f>
        <v>0</v>
      </c>
      <c r="AC109" s="100">
        <f t="shared" ref="AC109" si="935">AC106+AC107+AC108</f>
        <v>0</v>
      </c>
      <c r="AD109" s="68"/>
      <c r="AE109" s="68"/>
      <c r="AF109" s="68"/>
      <c r="AG109" s="68"/>
      <c r="AH109" s="68"/>
    </row>
    <row r="110" spans="1:34" s="68" customFormat="1" ht="21" customHeight="1">
      <c r="A110" s="128" t="s">
        <v>411</v>
      </c>
      <c r="B110" s="62" t="s">
        <v>382</v>
      </c>
      <c r="C110" s="87">
        <f>F110+I110+L110+O110+R110+U110+X110+AA110</f>
        <v>0</v>
      </c>
      <c r="D110" s="87">
        <f>G110+J110+M110+P110+S110+V110+Y110+AB110</f>
        <v>0</v>
      </c>
      <c r="E110" s="87">
        <f>C110+D110</f>
        <v>0</v>
      </c>
      <c r="F110" s="87">
        <f>'106年1月'!F110+'106年2月'!F110+'106年3月'!F110+'106年4月'!F110+'106年5月'!F110+'106年6月'!F110+'106年7月'!F110+'106年8月'!F110+'106年9月'!F110+'106年10月'!F110+'106年11月'!F110+'106年12月'!F110</f>
        <v>0</v>
      </c>
      <c r="G110" s="87">
        <f>'106年1月'!G110+'106年2月'!G110+'106年3月'!G110+'106年4月'!G110+'106年5月'!G110+'106年6月'!G110+'106年7月'!G110+'106年8月'!G110+'106年9月'!G110+'106年10月'!G110+'106年11月'!G110+'106年12月'!G110</f>
        <v>0</v>
      </c>
      <c r="H110" s="87">
        <f>F110+G110</f>
        <v>0</v>
      </c>
      <c r="I110" s="87">
        <f>'106年1月'!I110+'106年2月'!I110+'106年3月'!I110+'106年4月'!I110+'106年5月'!I110+'106年6月'!I110+'106年7月'!I110+'106年8月'!I110+'106年9月'!I110+'106年10月'!I110+'106年11月'!I110+'106年12月'!I110</f>
        <v>0</v>
      </c>
      <c r="J110" s="87">
        <f>'106年1月'!J110+'106年2月'!J110+'106年3月'!J110+'106年4月'!J110+'106年5月'!J110+'106年6月'!J110+'106年7月'!J110+'106年8月'!J110+'106年9月'!J110+'106年10月'!J110+'106年11月'!J110+'106年12月'!J110</f>
        <v>0</v>
      </c>
      <c r="K110" s="87">
        <f>I110+J110</f>
        <v>0</v>
      </c>
      <c r="L110" s="87">
        <f>'106年1月'!L110+'106年2月'!L110+'106年3月'!L110+'106年4月'!L110+'106年5月'!L110+'106年6月'!L110+'106年7月'!L110+'106年8月'!L110+'106年9月'!L110+'106年10月'!L110+'106年11月'!L110+'106年12月'!L110</f>
        <v>0</v>
      </c>
      <c r="M110" s="87">
        <f>'106年1月'!M110+'106年2月'!M110+'106年3月'!M110+'106年4月'!M110+'106年5月'!M110+'106年6月'!M110+'106年7月'!M110+'106年8月'!M110+'106年9月'!M110+'106年10月'!M110+'106年11月'!M110+'106年12月'!M110</f>
        <v>0</v>
      </c>
      <c r="N110" s="87">
        <f>L110+M110</f>
        <v>0</v>
      </c>
      <c r="O110" s="87">
        <f>'106年1月'!O110+'106年2月'!O110+'106年3月'!O110+'106年4月'!O110+'106年5月'!O110+'106年6月'!O110+'106年7月'!O110+'106年8月'!O110+'106年9月'!O110+'106年10月'!O110+'106年11月'!O110+'106年12月'!O110</f>
        <v>0</v>
      </c>
      <c r="P110" s="87">
        <f>'106年1月'!P110+'106年2月'!P110+'106年3月'!P110+'106年4月'!P110+'106年5月'!P110+'106年6月'!P110+'106年7月'!P110+'106年8月'!P110+'106年9月'!P110+'106年10月'!P110+'106年11月'!P110+'106年12月'!P110</f>
        <v>0</v>
      </c>
      <c r="Q110" s="87">
        <f>O110+P110</f>
        <v>0</v>
      </c>
      <c r="R110" s="87">
        <f>'106年1月'!R110+'106年2月'!R110+'106年3月'!R110+'106年4月'!R110+'106年5月'!R110+'106年6月'!R110+'106年7月'!R110+'106年8月'!R110+'106年9月'!R110+'106年10月'!R110+'106年11月'!R110+'106年12月'!R110</f>
        <v>0</v>
      </c>
      <c r="S110" s="87">
        <f>'106年1月'!S110+'106年2月'!S110+'106年3月'!S110+'106年4月'!S110+'106年5月'!S110+'106年6月'!S110+'106年7月'!S110+'106年8月'!S110+'106年9月'!S110+'106年10月'!S110+'106年11月'!S110+'106年12月'!S110</f>
        <v>0</v>
      </c>
      <c r="T110" s="87">
        <f>R110+S110</f>
        <v>0</v>
      </c>
      <c r="U110" s="87">
        <f>'106年1月'!U110+'106年2月'!U110+'106年3月'!U110+'106年4月'!U110+'106年5月'!U110+'106年6月'!U110+'106年7月'!U110+'106年8月'!U110+'106年9月'!U110+'106年10月'!U110+'106年11月'!U110+'106年12月'!U110</f>
        <v>0</v>
      </c>
      <c r="V110" s="87">
        <f>'106年1月'!V110+'106年2月'!V110+'106年3月'!V110+'106年4月'!V110+'106年5月'!V110+'106年6月'!V110+'106年7月'!V110+'106年8月'!V110+'106年9月'!V110+'106年10月'!V110+'106年11月'!V110+'106年12月'!V110</f>
        <v>0</v>
      </c>
      <c r="W110" s="87">
        <f>U110+V110</f>
        <v>0</v>
      </c>
      <c r="X110" s="87">
        <f>'106年1月'!X110+'106年2月'!X110+'106年3月'!X110+'106年4月'!X110+'106年5月'!X110+'106年6月'!X110+'106年7月'!X110+'106年8月'!X110+'106年9月'!X110+'106年10月'!X110+'106年11月'!X110+'106年12月'!X110</f>
        <v>0</v>
      </c>
      <c r="Y110" s="87">
        <f>'106年1月'!Y110+'106年2月'!Y110+'106年3月'!Y110+'106年4月'!Y110+'106年5月'!Y110+'106年6月'!Y110+'106年7月'!Y110+'106年8月'!Y110+'106年9月'!Y110+'106年10月'!Y110+'106年11月'!Y110+'106年12月'!Y110</f>
        <v>0</v>
      </c>
      <c r="Z110" s="87">
        <f>X110+Y110</f>
        <v>0</v>
      </c>
      <c r="AA110" s="87">
        <f>'106年1月'!AA110+'106年2月'!AA110+'106年3月'!AA110+'106年4月'!AA110+'106年5月'!AA110+'106年6月'!AA110+'106年7月'!AA110+'106年8月'!AA110+'106年9月'!AA110+'106年10月'!AA110+'106年11月'!AA110+'106年12月'!AA110</f>
        <v>0</v>
      </c>
      <c r="AB110" s="87">
        <f>'106年1月'!AB110+'106年2月'!AB110+'106年3月'!AB110+'106年4月'!AB110+'106年5月'!AB110+'106年6月'!AB110+'106年7月'!AB110+'106年8月'!AB110+'106年9月'!AB110+'106年10月'!AB110+'106年11月'!AB110+'106年12月'!AB110</f>
        <v>0</v>
      </c>
      <c r="AC110" s="87">
        <f>AA110+AB110</f>
        <v>0</v>
      </c>
    </row>
    <row r="111" spans="1:34" s="68" customFormat="1" ht="21" customHeight="1">
      <c r="A111" s="129"/>
      <c r="B111" s="61" t="s">
        <v>383</v>
      </c>
      <c r="C111" s="87">
        <f t="shared" ref="C111:C112" si="936">F111+I111+L111+O111+R111+U111+X111+AA111</f>
        <v>3257165.19</v>
      </c>
      <c r="D111" s="87">
        <f t="shared" ref="D111:D112" si="937">G111+J111+M111+P111+S111+V111+Y111+AB111</f>
        <v>0</v>
      </c>
      <c r="E111" s="87">
        <f t="shared" ref="E111:E112" si="938">C111+D111</f>
        <v>3257165.19</v>
      </c>
      <c r="F111" s="87">
        <f>'106年1月'!F111+'106年2月'!F111+'106年3月'!F111+'106年4月'!F111+'106年5月'!F111+'106年6月'!F111+'106年7月'!F111+'106年8月'!F111+'106年9月'!F111+'106年10月'!F111+'106年11月'!F111+'106年12月'!F111</f>
        <v>3257165.19</v>
      </c>
      <c r="G111" s="87">
        <f>'106年1月'!G111+'106年2月'!G111+'106年3月'!G111+'106年4月'!G111+'106年5月'!G111+'106年6月'!G111+'106年7月'!G111+'106年8月'!G111+'106年9月'!G111+'106年10月'!G111+'106年11月'!G111+'106年12月'!G111</f>
        <v>0</v>
      </c>
      <c r="H111" s="87">
        <f t="shared" ref="H111:H112" si="939">F111+G111</f>
        <v>3257165.19</v>
      </c>
      <c r="I111" s="87">
        <f>'106年1月'!I111+'106年2月'!I111+'106年3月'!I111+'106年4月'!I111+'106年5月'!I111+'106年6月'!I111+'106年7月'!I111+'106年8月'!I111+'106年9月'!I111+'106年10月'!I111+'106年11月'!I111+'106年12月'!I111</f>
        <v>0</v>
      </c>
      <c r="J111" s="87">
        <f>'106年1月'!J111+'106年2月'!J111+'106年3月'!J111+'106年4月'!J111+'106年5月'!J111+'106年6月'!J111+'106年7月'!J111+'106年8月'!J111+'106年9月'!J111+'106年10月'!J111+'106年11月'!J111+'106年12月'!J111</f>
        <v>0</v>
      </c>
      <c r="K111" s="87">
        <f t="shared" ref="K111:K112" si="940">I111+J111</f>
        <v>0</v>
      </c>
      <c r="L111" s="87">
        <f>'106年1月'!L111+'106年2月'!L111+'106年3月'!L111+'106年4月'!L111+'106年5月'!L111+'106年6月'!L111+'106年7月'!L111+'106年8月'!L111+'106年9月'!L111+'106年10月'!L111+'106年11月'!L111+'106年12月'!L111</f>
        <v>0</v>
      </c>
      <c r="M111" s="87">
        <f>'106年1月'!M111+'106年2月'!M111+'106年3月'!M111+'106年4月'!M111+'106年5月'!M111+'106年6月'!M111+'106年7月'!M111+'106年8月'!M111+'106年9月'!M111+'106年10月'!M111+'106年11月'!M111+'106年12月'!M111</f>
        <v>0</v>
      </c>
      <c r="N111" s="87">
        <f t="shared" ref="N111:N112" si="941">L111+M111</f>
        <v>0</v>
      </c>
      <c r="O111" s="87">
        <f>'106年1月'!O111+'106年2月'!O111+'106年3月'!O111+'106年4月'!O111+'106年5月'!O111+'106年6月'!O111+'106年7月'!O111+'106年8月'!O111+'106年9月'!O111+'106年10月'!O111+'106年11月'!O111+'106年12月'!O111</f>
        <v>0</v>
      </c>
      <c r="P111" s="87">
        <f>'106年1月'!P111+'106年2月'!P111+'106年3月'!P111+'106年4月'!P111+'106年5月'!P111+'106年6月'!P111+'106年7月'!P111+'106年8月'!P111+'106年9月'!P111+'106年10月'!P111+'106年11月'!P111+'106年12月'!P111</f>
        <v>0</v>
      </c>
      <c r="Q111" s="87">
        <f t="shared" ref="Q111:Q112" si="942">O111+P111</f>
        <v>0</v>
      </c>
      <c r="R111" s="87">
        <f>'106年1月'!R111+'106年2月'!R111+'106年3月'!R111+'106年4月'!R111+'106年5月'!R111+'106年6月'!R111+'106年7月'!R111+'106年8月'!R111+'106年9月'!R111+'106年10月'!R111+'106年11月'!R111+'106年12月'!R111</f>
        <v>0</v>
      </c>
      <c r="S111" s="87">
        <f>'106年1月'!S111+'106年2月'!S111+'106年3月'!S111+'106年4月'!S111+'106年5月'!S111+'106年6月'!S111+'106年7月'!S111+'106年8月'!S111+'106年9月'!S111+'106年10月'!S111+'106年11月'!S111+'106年12月'!S111</f>
        <v>0</v>
      </c>
      <c r="T111" s="87">
        <f t="shared" ref="T111:T112" si="943">R111+S111</f>
        <v>0</v>
      </c>
      <c r="U111" s="87">
        <f>'106年1月'!U111+'106年2月'!U111+'106年3月'!U111+'106年4月'!U111+'106年5月'!U111+'106年6月'!U111+'106年7月'!U111+'106年8月'!U111+'106年9月'!U111+'106年10月'!U111+'106年11月'!U111+'106年12月'!U111</f>
        <v>0</v>
      </c>
      <c r="V111" s="87">
        <f>'106年1月'!V111+'106年2月'!V111+'106年3月'!V111+'106年4月'!V111+'106年5月'!V111+'106年6月'!V111+'106年7月'!V111+'106年8月'!V111+'106年9月'!V111+'106年10月'!V111+'106年11月'!V111+'106年12月'!V111</f>
        <v>0</v>
      </c>
      <c r="W111" s="87">
        <f t="shared" ref="W111:W112" si="944">U111+V111</f>
        <v>0</v>
      </c>
      <c r="X111" s="87">
        <f>'106年1月'!X111+'106年2月'!X111+'106年3月'!X111+'106年4月'!X111+'106年5月'!X111+'106年6月'!X111+'106年7月'!X111+'106年8月'!X111+'106年9月'!X111+'106年10月'!X111+'106年11月'!X111+'106年12月'!X111</f>
        <v>0</v>
      </c>
      <c r="Y111" s="87">
        <f>'106年1月'!Y111+'106年2月'!Y111+'106年3月'!Y111+'106年4月'!Y111+'106年5月'!Y111+'106年6月'!Y111+'106年7月'!Y111+'106年8月'!Y111+'106年9月'!Y111+'106年10月'!Y111+'106年11月'!Y111+'106年12月'!Y111</f>
        <v>0</v>
      </c>
      <c r="Z111" s="87">
        <f t="shared" ref="Z111:Z112" si="945">X111+Y111</f>
        <v>0</v>
      </c>
      <c r="AA111" s="87">
        <f>'106年1月'!AA111+'106年2月'!AA111+'106年3月'!AA111+'106年4月'!AA111+'106年5月'!AA111+'106年6月'!AA111+'106年7月'!AA111+'106年8月'!AA111+'106年9月'!AA111+'106年10月'!AA111+'106年11月'!AA111+'106年12月'!AA111</f>
        <v>0</v>
      </c>
      <c r="AB111" s="87">
        <f>'106年1月'!AB111+'106年2月'!AB111+'106年3月'!AB111+'106年4月'!AB111+'106年5月'!AB111+'106年6月'!AB111+'106年7月'!AB111+'106年8月'!AB111+'106年9月'!AB111+'106年10月'!AB111+'106年11月'!AB111+'106年12月'!AB111</f>
        <v>0</v>
      </c>
      <c r="AC111" s="87">
        <f t="shared" ref="AC111:AC112" si="946">AA111+AB111</f>
        <v>0</v>
      </c>
    </row>
    <row r="112" spans="1:34" s="68" customFormat="1" ht="21" customHeight="1">
      <c r="A112" s="129"/>
      <c r="B112" s="61" t="s">
        <v>384</v>
      </c>
      <c r="C112" s="87">
        <f t="shared" si="936"/>
        <v>179961763.05000001</v>
      </c>
      <c r="D112" s="87">
        <f t="shared" si="937"/>
        <v>112132253.061</v>
      </c>
      <c r="E112" s="87">
        <f t="shared" si="938"/>
        <v>292094016.111</v>
      </c>
      <c r="F112" s="87">
        <f>'106年1月'!F112+'106年2月'!F112+'106年3月'!F112+'106年4月'!F112+'106年5月'!F112+'106年6月'!F112+'106年7月'!F112+'106年8月'!F112+'106年9月'!F112+'106年10月'!F112+'106年11月'!F112+'106年12月'!F112</f>
        <v>179961763.05000001</v>
      </c>
      <c r="G112" s="87">
        <f>'106年1月'!G112+'106年2月'!G112+'106年3月'!G112+'106年4月'!G112+'106年5月'!G112+'106年6月'!G112+'106年7月'!G112+'106年8月'!G112+'106年9月'!G112+'106年10月'!G112+'106年11月'!G112+'106年12月'!G112</f>
        <v>112132253.061</v>
      </c>
      <c r="H112" s="87">
        <f t="shared" si="939"/>
        <v>292094016.111</v>
      </c>
      <c r="I112" s="87">
        <f>'106年1月'!I112+'106年2月'!I112+'106年3月'!I112+'106年4月'!I112+'106年5月'!I112+'106年6月'!I112+'106年7月'!I112+'106年8月'!I112+'106年9月'!I112+'106年10月'!I112+'106年11月'!I112+'106年12月'!I112</f>
        <v>0</v>
      </c>
      <c r="J112" s="87">
        <f>'106年1月'!J112+'106年2月'!J112+'106年3月'!J112+'106年4月'!J112+'106年5月'!J112+'106年6月'!J112+'106年7月'!J112+'106年8月'!J112+'106年9月'!J112+'106年10月'!J112+'106年11月'!J112+'106年12月'!J112</f>
        <v>0</v>
      </c>
      <c r="K112" s="87">
        <f t="shared" si="940"/>
        <v>0</v>
      </c>
      <c r="L112" s="87">
        <f>'106年1月'!L112+'106年2月'!L112+'106年3月'!L112+'106年4月'!L112+'106年5月'!L112+'106年6月'!L112+'106年7月'!L112+'106年8月'!L112+'106年9月'!L112+'106年10月'!L112+'106年11月'!L112+'106年12月'!L112</f>
        <v>0</v>
      </c>
      <c r="M112" s="87">
        <f>'106年1月'!M112+'106年2月'!M112+'106年3月'!M112+'106年4月'!M112+'106年5月'!M112+'106年6月'!M112+'106年7月'!M112+'106年8月'!M112+'106年9月'!M112+'106年10月'!M112+'106年11月'!M112+'106年12月'!M112</f>
        <v>0</v>
      </c>
      <c r="N112" s="87">
        <f t="shared" si="941"/>
        <v>0</v>
      </c>
      <c r="O112" s="87">
        <f>'106年1月'!O112+'106年2月'!O112+'106年3月'!O112+'106年4月'!O112+'106年5月'!O112+'106年6月'!O112+'106年7月'!O112+'106年8月'!O112+'106年9月'!O112+'106年10月'!O112+'106年11月'!O112+'106年12月'!O112</f>
        <v>0</v>
      </c>
      <c r="P112" s="87">
        <f>'106年1月'!P112+'106年2月'!P112+'106年3月'!P112+'106年4月'!P112+'106年5月'!P112+'106年6月'!P112+'106年7月'!P112+'106年8月'!P112+'106年9月'!P112+'106年10月'!P112+'106年11月'!P112+'106年12月'!P112</f>
        <v>0</v>
      </c>
      <c r="Q112" s="87">
        <f t="shared" si="942"/>
        <v>0</v>
      </c>
      <c r="R112" s="87">
        <f>'106年1月'!R112+'106年2月'!R112+'106年3月'!R112+'106年4月'!R112+'106年5月'!R112+'106年6月'!R112+'106年7月'!R112+'106年8月'!R112+'106年9月'!R112+'106年10月'!R112+'106年11月'!R112+'106年12月'!R112</f>
        <v>0</v>
      </c>
      <c r="S112" s="87">
        <f>'106年1月'!S112+'106年2月'!S112+'106年3月'!S112+'106年4月'!S112+'106年5月'!S112+'106年6月'!S112+'106年7月'!S112+'106年8月'!S112+'106年9月'!S112+'106年10月'!S112+'106年11月'!S112+'106年12月'!S112</f>
        <v>0</v>
      </c>
      <c r="T112" s="87">
        <f t="shared" si="943"/>
        <v>0</v>
      </c>
      <c r="U112" s="87">
        <f>'106年1月'!U112+'106年2月'!U112+'106年3月'!U112+'106年4月'!U112+'106年5月'!U112+'106年6月'!U112+'106年7月'!U112+'106年8月'!U112+'106年9月'!U112+'106年10月'!U112+'106年11月'!U112+'106年12月'!U112</f>
        <v>0</v>
      </c>
      <c r="V112" s="87">
        <f>'106年1月'!V112+'106年2月'!V112+'106年3月'!V112+'106年4月'!V112+'106年5月'!V112+'106年6月'!V112+'106年7月'!V112+'106年8月'!V112+'106年9月'!V112+'106年10月'!V112+'106年11月'!V112+'106年12月'!V112</f>
        <v>0</v>
      </c>
      <c r="W112" s="87">
        <f t="shared" si="944"/>
        <v>0</v>
      </c>
      <c r="X112" s="87">
        <f>'106年1月'!X112+'106年2月'!X112+'106年3月'!X112+'106年4月'!X112+'106年5月'!X112+'106年6月'!X112+'106年7月'!X112+'106年8月'!X112+'106年9月'!X112+'106年10月'!X112+'106年11月'!X112+'106年12月'!X112</f>
        <v>0</v>
      </c>
      <c r="Y112" s="87">
        <f>'106年1月'!Y112+'106年2月'!Y112+'106年3月'!Y112+'106年4月'!Y112+'106年5月'!Y112+'106年6月'!Y112+'106年7月'!Y112+'106年8月'!Y112+'106年9月'!Y112+'106年10月'!Y112+'106年11月'!Y112+'106年12月'!Y112</f>
        <v>0</v>
      </c>
      <c r="Z112" s="87">
        <f t="shared" si="945"/>
        <v>0</v>
      </c>
      <c r="AA112" s="87">
        <f>'106年1月'!AA112+'106年2月'!AA112+'106年3月'!AA112+'106年4月'!AA112+'106年5月'!AA112+'106年6月'!AA112+'106年7月'!AA112+'106年8月'!AA112+'106年9月'!AA112+'106年10月'!AA112+'106年11月'!AA112+'106年12月'!AA112</f>
        <v>0</v>
      </c>
      <c r="AB112" s="87">
        <f>'106年1月'!AB112+'106年2月'!AB112+'106年3月'!AB112+'106年4月'!AB112+'106年5月'!AB112+'106年6月'!AB112+'106年7月'!AB112+'106年8月'!AB112+'106年9月'!AB112+'106年10月'!AB112+'106年11月'!AB112+'106年12月'!AB112</f>
        <v>0</v>
      </c>
      <c r="AC112" s="87">
        <f t="shared" si="946"/>
        <v>0</v>
      </c>
    </row>
    <row r="113" spans="1:34" ht="21" customHeight="1">
      <c r="A113" s="71" t="s">
        <v>385</v>
      </c>
      <c r="B113" s="71"/>
      <c r="C113" s="100">
        <f>C110+C111+C112</f>
        <v>183218928.24000001</v>
      </c>
      <c r="D113" s="100">
        <f t="shared" ref="D113" si="947">D110+D111+D112</f>
        <v>112132253.061</v>
      </c>
      <c r="E113" s="100">
        <f t="shared" ref="E113" si="948">E110+E111+E112</f>
        <v>295351181.301</v>
      </c>
      <c r="F113" s="100">
        <f t="shared" ref="F113" si="949">F110+F111+F112</f>
        <v>183218928.24000001</v>
      </c>
      <c r="G113" s="100">
        <f t="shared" ref="G113" si="950">G110+G111+G112</f>
        <v>112132253.061</v>
      </c>
      <c r="H113" s="100">
        <f t="shared" ref="H113" si="951">H110+H111+H112</f>
        <v>295351181.301</v>
      </c>
      <c r="I113" s="100">
        <f t="shared" ref="I113" si="952">I110+I111+I112</f>
        <v>0</v>
      </c>
      <c r="J113" s="100">
        <f t="shared" ref="J113" si="953">J110+J111+J112</f>
        <v>0</v>
      </c>
      <c r="K113" s="100">
        <f t="shared" ref="K113" si="954">K110+K111+K112</f>
        <v>0</v>
      </c>
      <c r="L113" s="100">
        <f t="shared" ref="L113" si="955">L110+L111+L112</f>
        <v>0</v>
      </c>
      <c r="M113" s="100">
        <f t="shared" ref="M113" si="956">M110+M111+M112</f>
        <v>0</v>
      </c>
      <c r="N113" s="100">
        <f t="shared" ref="N113" si="957">N110+N111+N112</f>
        <v>0</v>
      </c>
      <c r="O113" s="100">
        <f t="shared" ref="O113" si="958">O110+O111+O112</f>
        <v>0</v>
      </c>
      <c r="P113" s="100">
        <f t="shared" ref="P113" si="959">P110+P111+P112</f>
        <v>0</v>
      </c>
      <c r="Q113" s="100">
        <f t="shared" ref="Q113" si="960">Q110+Q111+Q112</f>
        <v>0</v>
      </c>
      <c r="R113" s="100">
        <f t="shared" ref="R113" si="961">R110+R111+R112</f>
        <v>0</v>
      </c>
      <c r="S113" s="100">
        <f t="shared" ref="S113" si="962">S110+S111+S112</f>
        <v>0</v>
      </c>
      <c r="T113" s="100">
        <f t="shared" ref="T113" si="963">T110+T111+T112</f>
        <v>0</v>
      </c>
      <c r="U113" s="100">
        <f t="shared" ref="U113" si="964">U110+U111+U112</f>
        <v>0</v>
      </c>
      <c r="V113" s="100">
        <f t="shared" ref="V113" si="965">V110+V111+V112</f>
        <v>0</v>
      </c>
      <c r="W113" s="100">
        <f t="shared" ref="W113" si="966">W110+W111+W112</f>
        <v>0</v>
      </c>
      <c r="X113" s="100">
        <f t="shared" ref="X113" si="967">X110+X111+X112</f>
        <v>0</v>
      </c>
      <c r="Y113" s="100">
        <f t="shared" ref="Y113" si="968">Y110+Y111+Y112</f>
        <v>0</v>
      </c>
      <c r="Z113" s="100">
        <f t="shared" ref="Z113" si="969">Z110+Z111+Z112</f>
        <v>0</v>
      </c>
      <c r="AA113" s="100">
        <f t="shared" ref="AA113" si="970">AA110+AA111+AA112</f>
        <v>0</v>
      </c>
      <c r="AB113" s="100">
        <f t="shared" ref="AB113" si="971">AB110+AB111+AB112</f>
        <v>0</v>
      </c>
      <c r="AC113" s="100">
        <f t="shared" ref="AC113" si="972">AC110+AC111+AC112</f>
        <v>0</v>
      </c>
      <c r="AD113" s="68"/>
      <c r="AE113" s="68"/>
      <c r="AF113" s="68"/>
      <c r="AG113" s="68"/>
      <c r="AH113" s="68"/>
    </row>
    <row r="114" spans="1:34" s="68" customFormat="1" ht="21" customHeight="1">
      <c r="A114" s="128" t="s">
        <v>412</v>
      </c>
      <c r="B114" s="62" t="s">
        <v>382</v>
      </c>
      <c r="C114" s="87">
        <f>F114+I114+L114+O114+R114+U114+X114+AA114</f>
        <v>0</v>
      </c>
      <c r="D114" s="87">
        <f>G114+J114+M114+P114+S114+V114+Y114+AB114</f>
        <v>0</v>
      </c>
      <c r="E114" s="87">
        <f>C114+D114</f>
        <v>0</v>
      </c>
      <c r="F114" s="87">
        <f>'106年1月'!F114+'106年2月'!F114+'106年3月'!F114+'106年4月'!F114+'106年5月'!F114+'106年6月'!F114+'106年7月'!F114+'106年8月'!F114+'106年9月'!F114+'106年10月'!F114+'106年11月'!F114+'106年12月'!F114</f>
        <v>0</v>
      </c>
      <c r="G114" s="87">
        <f>'106年1月'!G114+'106年2月'!G114+'106年3月'!G114+'106年4月'!G114+'106年5月'!G114+'106年6月'!G114+'106年7月'!G114+'106年8月'!G114+'106年9月'!G114+'106年10月'!G114+'106年11月'!G114+'106年12月'!G114</f>
        <v>0</v>
      </c>
      <c r="H114" s="87">
        <f>F114+G114</f>
        <v>0</v>
      </c>
      <c r="I114" s="87">
        <f>'106年1月'!I114+'106年2月'!I114+'106年3月'!I114+'106年4月'!I114+'106年5月'!I114+'106年6月'!I114+'106年7月'!I114+'106年8月'!I114+'106年9月'!I114+'106年10月'!I114+'106年11月'!I114+'106年12月'!I114</f>
        <v>0</v>
      </c>
      <c r="J114" s="87">
        <f>'106年1月'!J114+'106年2月'!J114+'106年3月'!J114+'106年4月'!J114+'106年5月'!J114+'106年6月'!J114+'106年7月'!J114+'106年8月'!J114+'106年9月'!J114+'106年10月'!J114+'106年11月'!J114+'106年12月'!J114</f>
        <v>0</v>
      </c>
      <c r="K114" s="87">
        <f>I114+J114</f>
        <v>0</v>
      </c>
      <c r="L114" s="87">
        <f>'106年1月'!L114+'106年2月'!L114+'106年3月'!L114+'106年4月'!L114+'106年5月'!L114+'106年6月'!L114+'106年7月'!L114+'106年8月'!L114+'106年9月'!L114+'106年10月'!L114+'106年11月'!L114+'106年12月'!L114</f>
        <v>0</v>
      </c>
      <c r="M114" s="87">
        <f>'106年1月'!M114+'106年2月'!M114+'106年3月'!M114+'106年4月'!M114+'106年5月'!M114+'106年6月'!M114+'106年7月'!M114+'106年8月'!M114+'106年9月'!M114+'106年10月'!M114+'106年11月'!M114+'106年12月'!M114</f>
        <v>0</v>
      </c>
      <c r="N114" s="87">
        <f>L114+M114</f>
        <v>0</v>
      </c>
      <c r="O114" s="87">
        <f>'106年1月'!O114+'106年2月'!O114+'106年3月'!O114+'106年4月'!O114+'106年5月'!O114+'106年6月'!O114+'106年7月'!O114+'106年8月'!O114+'106年9月'!O114+'106年10月'!O114+'106年11月'!O114+'106年12月'!O114</f>
        <v>0</v>
      </c>
      <c r="P114" s="87">
        <f>'106年1月'!P114+'106年2月'!P114+'106年3月'!P114+'106年4月'!P114+'106年5月'!P114+'106年6月'!P114+'106年7月'!P114+'106年8月'!P114+'106年9月'!P114+'106年10月'!P114+'106年11月'!P114+'106年12月'!P114</f>
        <v>0</v>
      </c>
      <c r="Q114" s="87">
        <f>O114+P114</f>
        <v>0</v>
      </c>
      <c r="R114" s="87">
        <f>'106年1月'!R114+'106年2月'!R114+'106年3月'!R114+'106年4月'!R114+'106年5月'!R114+'106年6月'!R114+'106年7月'!R114+'106年8月'!R114+'106年9月'!R114+'106年10月'!R114+'106年11月'!R114+'106年12月'!R114</f>
        <v>0</v>
      </c>
      <c r="S114" s="87">
        <f>'106年1月'!S114+'106年2月'!S114+'106年3月'!S114+'106年4月'!S114+'106年5月'!S114+'106年6月'!S114+'106年7月'!S114+'106年8月'!S114+'106年9月'!S114+'106年10月'!S114+'106年11月'!S114+'106年12月'!S114</f>
        <v>0</v>
      </c>
      <c r="T114" s="87">
        <f>R114+S114</f>
        <v>0</v>
      </c>
      <c r="U114" s="87">
        <f>'106年1月'!U114+'106年2月'!U114+'106年3月'!U114+'106年4月'!U114+'106年5月'!U114+'106年6月'!U114+'106年7月'!U114+'106年8月'!U114+'106年9月'!U114+'106年10月'!U114+'106年11月'!U114+'106年12月'!U114</f>
        <v>0</v>
      </c>
      <c r="V114" s="87">
        <f>'106年1月'!V114+'106年2月'!V114+'106年3月'!V114+'106年4月'!V114+'106年5月'!V114+'106年6月'!V114+'106年7月'!V114+'106年8月'!V114+'106年9月'!V114+'106年10月'!V114+'106年11月'!V114+'106年12月'!V114</f>
        <v>0</v>
      </c>
      <c r="W114" s="87">
        <f>U114+V114</f>
        <v>0</v>
      </c>
      <c r="X114" s="87">
        <f>'106年1月'!X114+'106年2月'!X114+'106年3月'!X114+'106年4月'!X114+'106年5月'!X114+'106年6月'!X114+'106年7月'!X114+'106年8月'!X114+'106年9月'!X114+'106年10月'!X114+'106年11月'!X114+'106年12月'!X114</f>
        <v>0</v>
      </c>
      <c r="Y114" s="87">
        <f>'106年1月'!Y114+'106年2月'!Y114+'106年3月'!Y114+'106年4月'!Y114+'106年5月'!Y114+'106年6月'!Y114+'106年7月'!Y114+'106年8月'!Y114+'106年9月'!Y114+'106年10月'!Y114+'106年11月'!Y114+'106年12月'!Y114</f>
        <v>0</v>
      </c>
      <c r="Z114" s="87">
        <f>X114+Y114</f>
        <v>0</v>
      </c>
      <c r="AA114" s="87">
        <f>'106年1月'!AA114+'106年2月'!AA114+'106年3月'!AA114+'106年4月'!AA114+'106年5月'!AA114+'106年6月'!AA114+'106年7月'!AA114+'106年8月'!AA114+'106年9月'!AA114+'106年10月'!AA114+'106年11月'!AA114+'106年12月'!AA114</f>
        <v>0</v>
      </c>
      <c r="AB114" s="87">
        <f>'106年1月'!AB114+'106年2月'!AB114+'106年3月'!AB114+'106年4月'!AB114+'106年5月'!AB114+'106年6月'!AB114+'106年7月'!AB114+'106年8月'!AB114+'106年9月'!AB114+'106年10月'!AB114+'106年11月'!AB114+'106年12月'!AB114</f>
        <v>0</v>
      </c>
      <c r="AC114" s="87">
        <f>AA114+AB114</f>
        <v>0</v>
      </c>
    </row>
    <row r="115" spans="1:34" s="68" customFormat="1" ht="21" customHeight="1">
      <c r="A115" s="129"/>
      <c r="B115" s="61" t="s">
        <v>383</v>
      </c>
      <c r="C115" s="87">
        <f t="shared" ref="C115:C116" si="973">F115+I115+L115+O115+R115+U115+X115+AA115</f>
        <v>0</v>
      </c>
      <c r="D115" s="87">
        <f t="shared" ref="D115:D116" si="974">G115+J115+M115+P115+S115+V115+Y115+AB115</f>
        <v>0</v>
      </c>
      <c r="E115" s="87">
        <f t="shared" ref="E115:E116" si="975">C115+D115</f>
        <v>0</v>
      </c>
      <c r="F115" s="87">
        <f>'106年1月'!F115+'106年2月'!F115+'106年3月'!F115+'106年4月'!F115+'106年5月'!F115+'106年6月'!F115+'106年7月'!F115+'106年8月'!F115+'106年9月'!F115+'106年10月'!F115+'106年11月'!F115+'106年12月'!F115</f>
        <v>0</v>
      </c>
      <c r="G115" s="87">
        <f>'106年1月'!G115+'106年2月'!G115+'106年3月'!G115+'106年4月'!G115+'106年5月'!G115+'106年6月'!G115+'106年7月'!G115+'106年8月'!G115+'106年9月'!G115+'106年10月'!G115+'106年11月'!G115+'106年12月'!G115</f>
        <v>0</v>
      </c>
      <c r="H115" s="87">
        <f t="shared" ref="H115:H116" si="976">F115+G115</f>
        <v>0</v>
      </c>
      <c r="I115" s="87">
        <f>'106年1月'!I115+'106年2月'!I115+'106年3月'!I115+'106年4月'!I115+'106年5月'!I115+'106年6月'!I115+'106年7月'!I115+'106年8月'!I115+'106年9月'!I115+'106年10月'!I115+'106年11月'!I115+'106年12月'!I115</f>
        <v>0</v>
      </c>
      <c r="J115" s="87">
        <f>'106年1月'!J115+'106年2月'!J115+'106年3月'!J115+'106年4月'!J115+'106年5月'!J115+'106年6月'!J115+'106年7月'!J115+'106年8月'!J115+'106年9月'!J115+'106年10月'!J115+'106年11月'!J115+'106年12月'!J115</f>
        <v>0</v>
      </c>
      <c r="K115" s="87">
        <f t="shared" ref="K115:K116" si="977">I115+J115</f>
        <v>0</v>
      </c>
      <c r="L115" s="87">
        <f>'106年1月'!L115+'106年2月'!L115+'106年3月'!L115+'106年4月'!L115+'106年5月'!L115+'106年6月'!L115+'106年7月'!L115+'106年8月'!L115+'106年9月'!L115+'106年10月'!L115+'106年11月'!L115+'106年12月'!L115</f>
        <v>0</v>
      </c>
      <c r="M115" s="87">
        <f>'106年1月'!M115+'106年2月'!M115+'106年3月'!M115+'106年4月'!M115+'106年5月'!M115+'106年6月'!M115+'106年7月'!M115+'106年8月'!M115+'106年9月'!M115+'106年10月'!M115+'106年11月'!M115+'106年12月'!M115</f>
        <v>0</v>
      </c>
      <c r="N115" s="87">
        <f t="shared" ref="N115:N116" si="978">L115+M115</f>
        <v>0</v>
      </c>
      <c r="O115" s="87">
        <f>'106年1月'!O115+'106年2月'!O115+'106年3月'!O115+'106年4月'!O115+'106年5月'!O115+'106年6月'!O115+'106年7月'!O115+'106年8月'!O115+'106年9月'!O115+'106年10月'!O115+'106年11月'!O115+'106年12月'!O115</f>
        <v>0</v>
      </c>
      <c r="P115" s="87">
        <f>'106年1月'!P115+'106年2月'!P115+'106年3月'!P115+'106年4月'!P115+'106年5月'!P115+'106年6月'!P115+'106年7月'!P115+'106年8月'!P115+'106年9月'!P115+'106年10月'!P115+'106年11月'!P115+'106年12月'!P115</f>
        <v>0</v>
      </c>
      <c r="Q115" s="87">
        <f t="shared" ref="Q115:Q116" si="979">O115+P115</f>
        <v>0</v>
      </c>
      <c r="R115" s="87">
        <f>'106年1月'!R115+'106年2月'!R115+'106年3月'!R115+'106年4月'!R115+'106年5月'!R115+'106年6月'!R115+'106年7月'!R115+'106年8月'!R115+'106年9月'!R115+'106年10月'!R115+'106年11月'!R115+'106年12月'!R115</f>
        <v>0</v>
      </c>
      <c r="S115" s="87">
        <f>'106年1月'!S115+'106年2月'!S115+'106年3月'!S115+'106年4月'!S115+'106年5月'!S115+'106年6月'!S115+'106年7月'!S115+'106年8月'!S115+'106年9月'!S115+'106年10月'!S115+'106年11月'!S115+'106年12月'!S115</f>
        <v>0</v>
      </c>
      <c r="T115" s="87">
        <f t="shared" ref="T115:T116" si="980">R115+S115</f>
        <v>0</v>
      </c>
      <c r="U115" s="87">
        <f>'106年1月'!U115+'106年2月'!U115+'106年3月'!U115+'106年4月'!U115+'106年5月'!U115+'106年6月'!U115+'106年7月'!U115+'106年8月'!U115+'106年9月'!U115+'106年10月'!U115+'106年11月'!U115+'106年12月'!U115</f>
        <v>0</v>
      </c>
      <c r="V115" s="87">
        <f>'106年1月'!V115+'106年2月'!V115+'106年3月'!V115+'106年4月'!V115+'106年5月'!V115+'106年6月'!V115+'106年7月'!V115+'106年8月'!V115+'106年9月'!V115+'106年10月'!V115+'106年11月'!V115+'106年12月'!V115</f>
        <v>0</v>
      </c>
      <c r="W115" s="87">
        <f t="shared" ref="W115:W116" si="981">U115+V115</f>
        <v>0</v>
      </c>
      <c r="X115" s="87">
        <f>'106年1月'!X115+'106年2月'!X115+'106年3月'!X115+'106年4月'!X115+'106年5月'!X115+'106年6月'!X115+'106年7月'!X115+'106年8月'!X115+'106年9月'!X115+'106年10月'!X115+'106年11月'!X115+'106年12月'!X115</f>
        <v>0</v>
      </c>
      <c r="Y115" s="87">
        <f>'106年1月'!Y115+'106年2月'!Y115+'106年3月'!Y115+'106年4月'!Y115+'106年5月'!Y115+'106年6月'!Y115+'106年7月'!Y115+'106年8月'!Y115+'106年9月'!Y115+'106年10月'!Y115+'106年11月'!Y115+'106年12月'!Y115</f>
        <v>0</v>
      </c>
      <c r="Z115" s="87">
        <f t="shared" ref="Z115:Z116" si="982">X115+Y115</f>
        <v>0</v>
      </c>
      <c r="AA115" s="87">
        <f>'106年1月'!AA115+'106年2月'!AA115+'106年3月'!AA115+'106年4月'!AA115+'106年5月'!AA115+'106年6月'!AA115+'106年7月'!AA115+'106年8月'!AA115+'106年9月'!AA115+'106年10月'!AA115+'106年11月'!AA115+'106年12月'!AA115</f>
        <v>0</v>
      </c>
      <c r="AB115" s="87">
        <f>'106年1月'!AB115+'106年2月'!AB115+'106年3月'!AB115+'106年4月'!AB115+'106年5月'!AB115+'106年6月'!AB115+'106年7月'!AB115+'106年8月'!AB115+'106年9月'!AB115+'106年10月'!AB115+'106年11月'!AB115+'106年12月'!AB115</f>
        <v>0</v>
      </c>
      <c r="AC115" s="87">
        <f t="shared" ref="AC115:AC116" si="983">AA115+AB115</f>
        <v>0</v>
      </c>
    </row>
    <row r="116" spans="1:34" s="68" customFormat="1" ht="21" customHeight="1">
      <c r="A116" s="129"/>
      <c r="B116" s="61" t="s">
        <v>384</v>
      </c>
      <c r="C116" s="87">
        <f t="shared" si="973"/>
        <v>758026.93</v>
      </c>
      <c r="D116" s="87">
        <f t="shared" si="974"/>
        <v>18570927.949999999</v>
      </c>
      <c r="E116" s="87">
        <f t="shared" si="975"/>
        <v>19328954.879999999</v>
      </c>
      <c r="F116" s="87">
        <f>'106年1月'!F116+'106年2月'!F116+'106年3月'!F116+'106年4月'!F116+'106年5月'!F116+'106年6月'!F116+'106年7月'!F116+'106年8月'!F116+'106年9月'!F116+'106年10月'!F116+'106年11月'!F116+'106年12月'!F116</f>
        <v>758026.93</v>
      </c>
      <c r="G116" s="87">
        <f>'106年1月'!G116+'106年2月'!G116+'106年3月'!G116+'106年4月'!G116+'106年5月'!G116+'106年6月'!G116+'106年7月'!G116+'106年8月'!G116+'106年9月'!G116+'106年10月'!G116+'106年11月'!G116+'106年12月'!G116</f>
        <v>18570927.949999999</v>
      </c>
      <c r="H116" s="87">
        <f t="shared" si="976"/>
        <v>19328954.879999999</v>
      </c>
      <c r="I116" s="87">
        <f>'106年1月'!I116+'106年2月'!I116+'106年3月'!I116+'106年4月'!I116+'106年5月'!I116+'106年6月'!I116+'106年7月'!I116+'106年8月'!I116+'106年9月'!I116+'106年10月'!I116+'106年11月'!I116+'106年12月'!I116</f>
        <v>0</v>
      </c>
      <c r="J116" s="87">
        <f>'106年1月'!J116+'106年2月'!J116+'106年3月'!J116+'106年4月'!J116+'106年5月'!J116+'106年6月'!J116+'106年7月'!J116+'106年8月'!J116+'106年9月'!J116+'106年10月'!J116+'106年11月'!J116+'106年12月'!J116</f>
        <v>0</v>
      </c>
      <c r="K116" s="87">
        <f t="shared" si="977"/>
        <v>0</v>
      </c>
      <c r="L116" s="87">
        <f>'106年1月'!L116+'106年2月'!L116+'106年3月'!L116+'106年4月'!L116+'106年5月'!L116+'106年6月'!L116+'106年7月'!L116+'106年8月'!L116+'106年9月'!L116+'106年10月'!L116+'106年11月'!L116+'106年12月'!L116</f>
        <v>0</v>
      </c>
      <c r="M116" s="87">
        <f>'106年1月'!M116+'106年2月'!M116+'106年3月'!M116+'106年4月'!M116+'106年5月'!M116+'106年6月'!M116+'106年7月'!M116+'106年8月'!M116+'106年9月'!M116+'106年10月'!M116+'106年11月'!M116+'106年12月'!M116</f>
        <v>0</v>
      </c>
      <c r="N116" s="87">
        <f t="shared" si="978"/>
        <v>0</v>
      </c>
      <c r="O116" s="87">
        <f>'106年1月'!O116+'106年2月'!O116+'106年3月'!O116+'106年4月'!O116+'106年5月'!O116+'106年6月'!O116+'106年7月'!O116+'106年8月'!O116+'106年9月'!O116+'106年10月'!O116+'106年11月'!O116+'106年12月'!O116</f>
        <v>0</v>
      </c>
      <c r="P116" s="87">
        <f>'106年1月'!P116+'106年2月'!P116+'106年3月'!P116+'106年4月'!P116+'106年5月'!P116+'106年6月'!P116+'106年7月'!P116+'106年8月'!P116+'106年9月'!P116+'106年10月'!P116+'106年11月'!P116+'106年12月'!P116</f>
        <v>0</v>
      </c>
      <c r="Q116" s="87">
        <f t="shared" si="979"/>
        <v>0</v>
      </c>
      <c r="R116" s="87">
        <f>'106年1月'!R116+'106年2月'!R116+'106年3月'!R116+'106年4月'!R116+'106年5月'!R116+'106年6月'!R116+'106年7月'!R116+'106年8月'!R116+'106年9月'!R116+'106年10月'!R116+'106年11月'!R116+'106年12月'!R116</f>
        <v>0</v>
      </c>
      <c r="S116" s="87">
        <f>'106年1月'!S116+'106年2月'!S116+'106年3月'!S116+'106年4月'!S116+'106年5月'!S116+'106年6月'!S116+'106年7月'!S116+'106年8月'!S116+'106年9月'!S116+'106年10月'!S116+'106年11月'!S116+'106年12月'!S116</f>
        <v>0</v>
      </c>
      <c r="T116" s="87">
        <f t="shared" si="980"/>
        <v>0</v>
      </c>
      <c r="U116" s="87">
        <f>'106年1月'!U116+'106年2月'!U116+'106年3月'!U116+'106年4月'!U116+'106年5月'!U116+'106年6月'!U116+'106年7月'!U116+'106年8月'!U116+'106年9月'!U116+'106年10月'!U116+'106年11月'!U116+'106年12月'!U116</f>
        <v>0</v>
      </c>
      <c r="V116" s="87">
        <f>'106年1月'!V116+'106年2月'!V116+'106年3月'!V116+'106年4月'!V116+'106年5月'!V116+'106年6月'!V116+'106年7月'!V116+'106年8月'!V116+'106年9月'!V116+'106年10月'!V116+'106年11月'!V116+'106年12月'!V116</f>
        <v>0</v>
      </c>
      <c r="W116" s="87">
        <f t="shared" si="981"/>
        <v>0</v>
      </c>
      <c r="X116" s="87">
        <f>'106年1月'!X116+'106年2月'!X116+'106年3月'!X116+'106年4月'!X116+'106年5月'!X116+'106年6月'!X116+'106年7月'!X116+'106年8月'!X116+'106年9月'!X116+'106年10月'!X116+'106年11月'!X116+'106年12月'!X116</f>
        <v>0</v>
      </c>
      <c r="Y116" s="87">
        <f>'106年1月'!Y116+'106年2月'!Y116+'106年3月'!Y116+'106年4月'!Y116+'106年5月'!Y116+'106年6月'!Y116+'106年7月'!Y116+'106年8月'!Y116+'106年9月'!Y116+'106年10月'!Y116+'106年11月'!Y116+'106年12月'!Y116</f>
        <v>0</v>
      </c>
      <c r="Z116" s="87">
        <f t="shared" si="982"/>
        <v>0</v>
      </c>
      <c r="AA116" s="87">
        <f>'106年1月'!AA116+'106年2月'!AA116+'106年3月'!AA116+'106年4月'!AA116+'106年5月'!AA116+'106年6月'!AA116+'106年7月'!AA116+'106年8月'!AA116+'106年9月'!AA116+'106年10月'!AA116+'106年11月'!AA116+'106年12月'!AA116</f>
        <v>0</v>
      </c>
      <c r="AB116" s="87">
        <f>'106年1月'!AB116+'106年2月'!AB116+'106年3月'!AB116+'106年4月'!AB116+'106年5月'!AB116+'106年6月'!AB116+'106年7月'!AB116+'106年8月'!AB116+'106年9月'!AB116+'106年10月'!AB116+'106年11月'!AB116+'106年12月'!AB116</f>
        <v>0</v>
      </c>
      <c r="AC116" s="87">
        <f t="shared" si="983"/>
        <v>0</v>
      </c>
    </row>
    <row r="117" spans="1:34" ht="21" customHeight="1">
      <c r="A117" s="71" t="s">
        <v>385</v>
      </c>
      <c r="B117" s="71"/>
      <c r="C117" s="100">
        <f>C114+C115+C116</f>
        <v>758026.93</v>
      </c>
      <c r="D117" s="100">
        <f t="shared" ref="D117" si="984">D114+D115+D116</f>
        <v>18570927.949999999</v>
      </c>
      <c r="E117" s="100">
        <f t="shared" ref="E117" si="985">E114+E115+E116</f>
        <v>19328954.879999999</v>
      </c>
      <c r="F117" s="100">
        <f t="shared" ref="F117" si="986">F114+F115+F116</f>
        <v>758026.93</v>
      </c>
      <c r="G117" s="100">
        <f t="shared" ref="G117" si="987">G114+G115+G116</f>
        <v>18570927.949999999</v>
      </c>
      <c r="H117" s="100">
        <f t="shared" ref="H117" si="988">H114+H115+H116</f>
        <v>19328954.879999999</v>
      </c>
      <c r="I117" s="100">
        <f t="shared" ref="I117" si="989">I114+I115+I116</f>
        <v>0</v>
      </c>
      <c r="J117" s="100">
        <f t="shared" ref="J117" si="990">J114+J115+J116</f>
        <v>0</v>
      </c>
      <c r="K117" s="100">
        <f t="shared" ref="K117" si="991">K114+K115+K116</f>
        <v>0</v>
      </c>
      <c r="L117" s="100">
        <f t="shared" ref="L117" si="992">L114+L115+L116</f>
        <v>0</v>
      </c>
      <c r="M117" s="100">
        <f t="shared" ref="M117" si="993">M114+M115+M116</f>
        <v>0</v>
      </c>
      <c r="N117" s="100">
        <f t="shared" ref="N117" si="994">N114+N115+N116</f>
        <v>0</v>
      </c>
      <c r="O117" s="100">
        <f t="shared" ref="O117" si="995">O114+O115+O116</f>
        <v>0</v>
      </c>
      <c r="P117" s="100">
        <f t="shared" ref="P117" si="996">P114+P115+P116</f>
        <v>0</v>
      </c>
      <c r="Q117" s="100">
        <f t="shared" ref="Q117" si="997">Q114+Q115+Q116</f>
        <v>0</v>
      </c>
      <c r="R117" s="100">
        <f t="shared" ref="R117" si="998">R114+R115+R116</f>
        <v>0</v>
      </c>
      <c r="S117" s="100">
        <f t="shared" ref="S117" si="999">S114+S115+S116</f>
        <v>0</v>
      </c>
      <c r="T117" s="100">
        <f t="shared" ref="T117" si="1000">T114+T115+T116</f>
        <v>0</v>
      </c>
      <c r="U117" s="100">
        <f t="shared" ref="U117" si="1001">U114+U115+U116</f>
        <v>0</v>
      </c>
      <c r="V117" s="100">
        <f t="shared" ref="V117" si="1002">V114+V115+V116</f>
        <v>0</v>
      </c>
      <c r="W117" s="100">
        <f t="shared" ref="W117" si="1003">W114+W115+W116</f>
        <v>0</v>
      </c>
      <c r="X117" s="100">
        <f t="shared" ref="X117" si="1004">X114+X115+X116</f>
        <v>0</v>
      </c>
      <c r="Y117" s="100">
        <f t="shared" ref="Y117" si="1005">Y114+Y115+Y116</f>
        <v>0</v>
      </c>
      <c r="Z117" s="100">
        <f t="shared" ref="Z117" si="1006">Z114+Z115+Z116</f>
        <v>0</v>
      </c>
      <c r="AA117" s="100">
        <f t="shared" ref="AA117" si="1007">AA114+AA115+AA116</f>
        <v>0</v>
      </c>
      <c r="AB117" s="100">
        <f t="shared" ref="AB117" si="1008">AB114+AB115+AB116</f>
        <v>0</v>
      </c>
      <c r="AC117" s="100">
        <f t="shared" ref="AC117" si="1009">AC114+AC115+AC116</f>
        <v>0</v>
      </c>
      <c r="AD117" s="68"/>
      <c r="AE117" s="68"/>
      <c r="AF117" s="68"/>
      <c r="AG117" s="68"/>
      <c r="AH117" s="68"/>
    </row>
    <row r="118" spans="1:34" s="68" customFormat="1" ht="21" customHeight="1">
      <c r="A118" s="128" t="s">
        <v>413</v>
      </c>
      <c r="B118" s="62" t="s">
        <v>382</v>
      </c>
      <c r="C118" s="87">
        <f>F118+I118+L118+O118+R118+U118+X118+AA118</f>
        <v>58801229.163000003</v>
      </c>
      <c r="D118" s="87">
        <f>G118+J118+M118+P118+S118+V118+Y118+AB118</f>
        <v>99791415.620499998</v>
      </c>
      <c r="E118" s="87">
        <f>C118+D118</f>
        <v>158592644.78350002</v>
      </c>
      <c r="F118" s="87">
        <f>'106年1月'!F118+'106年2月'!F118+'106年3月'!F118+'106年4月'!F118+'106年5月'!F118+'106年6月'!F118+'106年7月'!F118+'106年8月'!F118+'106年9月'!F118+'106年10月'!F118+'106年11月'!F118+'106年12月'!F118</f>
        <v>15849325.534</v>
      </c>
      <c r="G118" s="87">
        <f>'106年1月'!G118+'106年2月'!G118+'106年3月'!G118+'106年4月'!G118+'106年5月'!G118+'106年6月'!G118+'106年7月'!G118+'106年8月'!G118+'106年9月'!G118+'106年10月'!G118+'106年11月'!G118+'106年12月'!G118</f>
        <v>17207974.1105</v>
      </c>
      <c r="H118" s="87">
        <f>F118+G118</f>
        <v>33057299.644500002</v>
      </c>
      <c r="I118" s="87">
        <f>'106年1月'!I118+'106年2月'!I118+'106年3月'!I118+'106年4月'!I118+'106年5月'!I118+'106年6月'!I118+'106年7月'!I118+'106年8月'!I118+'106年9月'!I118+'106年10月'!I118+'106年11月'!I118+'106年12月'!I118</f>
        <v>230916</v>
      </c>
      <c r="J118" s="87">
        <f>'106年1月'!J118+'106年2月'!J118+'106年3月'!J118+'106年4月'!J118+'106年5月'!J118+'106年6月'!J118+'106年7月'!J118+'106年8月'!J118+'106年9月'!J118+'106年10月'!J118+'106年11月'!J118+'106年12月'!J118</f>
        <v>0</v>
      </c>
      <c r="K118" s="87">
        <f>I118+J118</f>
        <v>230916</v>
      </c>
      <c r="L118" s="87">
        <f>'106年1月'!L118+'106年2月'!L118+'106年3月'!L118+'106年4月'!L118+'106年5月'!L118+'106年6月'!L118+'106年7月'!L118+'106年8月'!L118+'106年9月'!L118+'106年10月'!L118+'106年11月'!L118+'106年12月'!L118</f>
        <v>0</v>
      </c>
      <c r="M118" s="87">
        <f>'106年1月'!M118+'106年2月'!M118+'106年3月'!M118+'106年4月'!M118+'106年5月'!M118+'106年6月'!M118+'106年7月'!M118+'106年8月'!M118+'106年9月'!M118+'106年10月'!M118+'106年11月'!M118+'106年12月'!M118</f>
        <v>0</v>
      </c>
      <c r="N118" s="87">
        <f>L118+M118</f>
        <v>0</v>
      </c>
      <c r="O118" s="87">
        <f>'106年1月'!O118+'106年2月'!O118+'106年3月'!O118+'106年4月'!O118+'106年5月'!O118+'106年6月'!O118+'106年7月'!O118+'106年8月'!O118+'106年9月'!O118+'106年10月'!O118+'106年11月'!O118+'106年12月'!O118</f>
        <v>1584757.98</v>
      </c>
      <c r="P118" s="87">
        <f>'106年1月'!P118+'106年2月'!P118+'106年3月'!P118+'106年4月'!P118+'106年5月'!P118+'106年6月'!P118+'106年7月'!P118+'106年8月'!P118+'106年9月'!P118+'106年10月'!P118+'106年11月'!P118+'106年12月'!P118</f>
        <v>0</v>
      </c>
      <c r="Q118" s="87">
        <f>O118+P118</f>
        <v>1584757.98</v>
      </c>
      <c r="R118" s="87">
        <f>'106年1月'!R118+'106年2月'!R118+'106年3月'!R118+'106年4月'!R118+'106年5月'!R118+'106年6月'!R118+'106年7月'!R118+'106年8月'!R118+'106年9月'!R118+'106年10月'!R118+'106年11月'!R118+'106年12月'!R118</f>
        <v>0</v>
      </c>
      <c r="S118" s="87">
        <f>'106年1月'!S118+'106年2月'!S118+'106年3月'!S118+'106年4月'!S118+'106年5月'!S118+'106年6月'!S118+'106年7月'!S118+'106年8月'!S118+'106年9月'!S118+'106年10月'!S118+'106年11月'!S118+'106年12月'!S118</f>
        <v>0</v>
      </c>
      <c r="T118" s="87">
        <f>R118+S118</f>
        <v>0</v>
      </c>
      <c r="U118" s="87">
        <f>'106年1月'!U118+'106年2月'!U118+'106年3月'!U118+'106年4月'!U118+'106年5月'!U118+'106年6月'!U118+'106年7月'!U118+'106年8月'!U118+'106年9月'!U118+'106年10月'!U118+'106年11月'!U118+'106年12月'!U118</f>
        <v>41136229.649000004</v>
      </c>
      <c r="V118" s="87">
        <f>'106年1月'!V118+'106年2月'!V118+'106年3月'!V118+'106年4月'!V118+'106年5月'!V118+'106年6月'!V118+'106年7月'!V118+'106年8月'!V118+'106年9月'!V118+'106年10月'!V118+'106年11月'!V118+'106年12月'!V118</f>
        <v>82583441.50999999</v>
      </c>
      <c r="W118" s="87">
        <f>U118+V118</f>
        <v>123719671.15899999</v>
      </c>
      <c r="X118" s="87">
        <f>'106年1月'!X118+'106年2月'!X118+'106年3月'!X118+'106年4月'!X118+'106年5月'!X118+'106年6月'!X118+'106年7月'!X118+'106年8月'!X118+'106年9月'!X118+'106年10月'!X118+'106年11月'!X118+'106年12月'!X118</f>
        <v>0</v>
      </c>
      <c r="Y118" s="87">
        <f>'106年1月'!Y118+'106年2月'!Y118+'106年3月'!Y118+'106年4月'!Y118+'106年5月'!Y118+'106年6月'!Y118+'106年7月'!Y118+'106年8月'!Y118+'106年9月'!Y118+'106年10月'!Y118+'106年11月'!Y118+'106年12月'!Y118</f>
        <v>0</v>
      </c>
      <c r="Z118" s="87">
        <f>X118+Y118</f>
        <v>0</v>
      </c>
      <c r="AA118" s="87">
        <f>'106年1月'!AA118+'106年2月'!AA118+'106年3月'!AA118+'106年4月'!AA118+'106年5月'!AA118+'106年6月'!AA118+'106年7月'!AA118+'106年8月'!AA118+'106年9月'!AA118+'106年10月'!AA118+'106年11月'!AA118+'106年12月'!AA118</f>
        <v>0</v>
      </c>
      <c r="AB118" s="87">
        <f>'106年1月'!AB118+'106年2月'!AB118+'106年3月'!AB118+'106年4月'!AB118+'106年5月'!AB118+'106年6月'!AB118+'106年7月'!AB118+'106年8月'!AB118+'106年9月'!AB118+'106年10月'!AB118+'106年11月'!AB118+'106年12月'!AB118</f>
        <v>0</v>
      </c>
      <c r="AC118" s="87">
        <f>AA118+AB118</f>
        <v>0</v>
      </c>
    </row>
    <row r="119" spans="1:34" s="68" customFormat="1" ht="21" customHeight="1">
      <c r="A119" s="129"/>
      <c r="B119" s="61" t="s">
        <v>383</v>
      </c>
      <c r="C119" s="87">
        <f t="shared" ref="C119:C120" si="1010">F119+I119+L119+O119+R119+U119+X119+AA119</f>
        <v>130546285.884</v>
      </c>
      <c r="D119" s="87">
        <f t="shared" ref="D119:D120" si="1011">G119+J119+M119+P119+S119+V119+Y119+AB119</f>
        <v>97122278.004700005</v>
      </c>
      <c r="E119" s="87">
        <f t="shared" ref="E119:E120" si="1012">C119+D119</f>
        <v>227668563.88870001</v>
      </c>
      <c r="F119" s="87">
        <f>'106年1月'!F119+'106年2月'!F119+'106年3月'!F119+'106年4月'!F119+'106年5月'!F119+'106年6月'!F119+'106年7月'!F119+'106年8月'!F119+'106年9月'!F119+'106年10月'!F119+'106年11月'!F119+'106年12月'!F119</f>
        <v>120391077</v>
      </c>
      <c r="G119" s="87">
        <f>'106年1月'!G119+'106年2月'!G119+'106年3月'!G119+'106年4月'!G119+'106年5月'!G119+'106年6月'!G119+'106年7月'!G119+'106年8月'!G119+'106年9月'!G119+'106年10月'!G119+'106年11月'!G119+'106年12月'!G119</f>
        <v>60794433.924699999</v>
      </c>
      <c r="H119" s="87">
        <f t="shared" ref="H119:H120" si="1013">F119+G119</f>
        <v>181185510.92469999</v>
      </c>
      <c r="I119" s="87">
        <f>'106年1月'!I119+'106年2月'!I119+'106年3月'!I119+'106年4月'!I119+'106年5月'!I119+'106年6月'!I119+'106年7月'!I119+'106年8月'!I119+'106年9月'!I119+'106年10月'!I119+'106年11月'!I119+'106年12月'!I119</f>
        <v>0</v>
      </c>
      <c r="J119" s="87">
        <f>'106年1月'!J119+'106年2月'!J119+'106年3月'!J119+'106年4月'!J119+'106年5月'!J119+'106年6月'!J119+'106年7月'!J119+'106年8月'!J119+'106年9月'!J119+'106年10月'!J119+'106年11月'!J119+'106年12月'!J119</f>
        <v>0</v>
      </c>
      <c r="K119" s="87">
        <f t="shared" ref="K119:K120" si="1014">I119+J119</f>
        <v>0</v>
      </c>
      <c r="L119" s="87">
        <f>'106年1月'!L119+'106年2月'!L119+'106年3月'!L119+'106年4月'!L119+'106年5月'!L119+'106年6月'!L119+'106年7月'!L119+'106年8月'!L119+'106年9月'!L119+'106年10月'!L119+'106年11月'!L119+'106年12月'!L119</f>
        <v>0</v>
      </c>
      <c r="M119" s="87">
        <f>'106年1月'!M119+'106年2月'!M119+'106年3月'!M119+'106年4月'!M119+'106年5月'!M119+'106年6月'!M119+'106年7月'!M119+'106年8月'!M119+'106年9月'!M119+'106年10月'!M119+'106年11月'!M119+'106年12月'!M119</f>
        <v>0</v>
      </c>
      <c r="N119" s="87">
        <f t="shared" ref="N119:N120" si="1015">L119+M119</f>
        <v>0</v>
      </c>
      <c r="O119" s="87">
        <f>'106年1月'!O119+'106年2月'!O119+'106年3月'!O119+'106年4月'!O119+'106年5月'!O119+'106年6月'!O119+'106年7月'!O119+'106年8月'!O119+'106年9月'!O119+'106年10月'!O119+'106年11月'!O119+'106年12月'!O119</f>
        <v>0</v>
      </c>
      <c r="P119" s="87">
        <f>'106年1月'!P119+'106年2月'!P119+'106年3月'!P119+'106年4月'!P119+'106年5月'!P119+'106年6月'!P119+'106年7月'!P119+'106年8月'!P119+'106年9月'!P119+'106年10月'!P119+'106年11月'!P119+'106年12月'!P119</f>
        <v>0</v>
      </c>
      <c r="Q119" s="87">
        <f t="shared" ref="Q119:Q120" si="1016">O119+P119</f>
        <v>0</v>
      </c>
      <c r="R119" s="87">
        <f>'106年1月'!R119+'106年2月'!R119+'106年3月'!R119+'106年4月'!R119+'106年5月'!R119+'106年6月'!R119+'106年7月'!R119+'106年8月'!R119+'106年9月'!R119+'106年10月'!R119+'106年11月'!R119+'106年12月'!R119</f>
        <v>0</v>
      </c>
      <c r="S119" s="87">
        <f>'106年1月'!S119+'106年2月'!S119+'106年3月'!S119+'106年4月'!S119+'106年5月'!S119+'106年6月'!S119+'106年7月'!S119+'106年8月'!S119+'106年9月'!S119+'106年10月'!S119+'106年11月'!S119+'106年12月'!S119</f>
        <v>0</v>
      </c>
      <c r="T119" s="87">
        <f t="shared" ref="T119:T120" si="1017">R119+S119</f>
        <v>0</v>
      </c>
      <c r="U119" s="87">
        <f>'106年1月'!U119+'106年2月'!U119+'106年3月'!U119+'106年4月'!U119+'106年5月'!U119+'106年6月'!U119+'106年7月'!U119+'106年8月'!U119+'106年9月'!U119+'106年10月'!U119+'106年11月'!U119+'106年12月'!U119</f>
        <v>10155208.884</v>
      </c>
      <c r="V119" s="87">
        <f>'106年1月'!V119+'106年2月'!V119+'106年3月'!V119+'106年4月'!V119+'106年5月'!V119+'106年6月'!V119+'106年7月'!V119+'106年8月'!V119+'106年9月'!V119+'106年10月'!V119+'106年11月'!V119+'106年12月'!V119</f>
        <v>36327844.079999998</v>
      </c>
      <c r="W119" s="87">
        <f t="shared" ref="W119:W120" si="1018">U119+V119</f>
        <v>46483052.964000002</v>
      </c>
      <c r="X119" s="87">
        <f>'106年1月'!X119+'106年2月'!X119+'106年3月'!X119+'106年4月'!X119+'106年5月'!X119+'106年6月'!X119+'106年7月'!X119+'106年8月'!X119+'106年9月'!X119+'106年10月'!X119+'106年11月'!X119+'106年12月'!X119</f>
        <v>0</v>
      </c>
      <c r="Y119" s="87">
        <f>'106年1月'!Y119+'106年2月'!Y119+'106年3月'!Y119+'106年4月'!Y119+'106年5月'!Y119+'106年6月'!Y119+'106年7月'!Y119+'106年8月'!Y119+'106年9月'!Y119+'106年10月'!Y119+'106年11月'!Y119+'106年12月'!Y119</f>
        <v>0</v>
      </c>
      <c r="Z119" s="87">
        <f t="shared" ref="Z119:Z120" si="1019">X119+Y119</f>
        <v>0</v>
      </c>
      <c r="AA119" s="87">
        <f>'106年1月'!AA119+'106年2月'!AA119+'106年3月'!AA119+'106年4月'!AA119+'106年5月'!AA119+'106年6月'!AA119+'106年7月'!AA119+'106年8月'!AA119+'106年9月'!AA119+'106年10月'!AA119+'106年11月'!AA119+'106年12月'!AA119</f>
        <v>0</v>
      </c>
      <c r="AB119" s="87">
        <f>'106年1月'!AB119+'106年2月'!AB119+'106年3月'!AB119+'106年4月'!AB119+'106年5月'!AB119+'106年6月'!AB119+'106年7月'!AB119+'106年8月'!AB119+'106年9月'!AB119+'106年10月'!AB119+'106年11月'!AB119+'106年12月'!AB119</f>
        <v>0</v>
      </c>
      <c r="AC119" s="87">
        <f t="shared" ref="AC119:AC120" si="1020">AA119+AB119</f>
        <v>0</v>
      </c>
    </row>
    <row r="120" spans="1:34" s="68" customFormat="1" ht="21" customHeight="1">
      <c r="A120" s="129"/>
      <c r="B120" s="61" t="s">
        <v>384</v>
      </c>
      <c r="C120" s="87">
        <f t="shared" si="1010"/>
        <v>1399178814.8341</v>
      </c>
      <c r="D120" s="87">
        <f t="shared" si="1011"/>
        <v>1312187767.0880001</v>
      </c>
      <c r="E120" s="87">
        <f t="shared" si="1012"/>
        <v>2711366581.9221001</v>
      </c>
      <c r="F120" s="87">
        <f>'106年1月'!F120+'106年2月'!F120+'106年3月'!F120+'106年4月'!F120+'106年5月'!F120+'106年6月'!F120+'106年7月'!F120+'106年8月'!F120+'106年9月'!F120+'106年10月'!F120+'106年11月'!F120+'106年12月'!F120</f>
        <v>854325627.75</v>
      </c>
      <c r="G120" s="87">
        <f>'106年1月'!G120+'106年2月'!G120+'106年3月'!G120+'106年4月'!G120+'106年5月'!G120+'106年6月'!G120+'106年7月'!G120+'106年8月'!G120+'106年9月'!G120+'106年10月'!G120+'106年11月'!G120+'106年12月'!G120</f>
        <v>1077943337</v>
      </c>
      <c r="H120" s="87">
        <f t="shared" si="1013"/>
        <v>1932268964.75</v>
      </c>
      <c r="I120" s="87">
        <f>'106年1月'!I120+'106年2月'!I120+'106年3月'!I120+'106年4月'!I120+'106年5月'!I120+'106年6月'!I120+'106年7月'!I120+'106年8月'!I120+'106年9月'!I120+'106年10月'!I120+'106年11月'!I120+'106年12月'!I120</f>
        <v>409003332.68299997</v>
      </c>
      <c r="J120" s="87">
        <f>'106年1月'!J120+'106年2月'!J120+'106年3月'!J120+'106年4月'!J120+'106年5月'!J120+'106年6月'!J120+'106年7月'!J120+'106年8月'!J120+'106年9月'!J120+'106年10月'!J120+'106年11月'!J120+'106年12月'!J120</f>
        <v>214913285.40000001</v>
      </c>
      <c r="K120" s="87">
        <f t="shared" si="1014"/>
        <v>623916618.08299994</v>
      </c>
      <c r="L120" s="87">
        <f>'106年1月'!L120+'106年2月'!L120+'106年3月'!L120+'106年4月'!L120+'106年5月'!L120+'106年6月'!L120+'106年7月'!L120+'106年8月'!L120+'106年9月'!L120+'106年10月'!L120+'106年11月'!L120+'106年12月'!L120</f>
        <v>0</v>
      </c>
      <c r="M120" s="87">
        <f>'106年1月'!M120+'106年2月'!M120+'106年3月'!M120+'106年4月'!M120+'106年5月'!M120+'106年6月'!M120+'106年7月'!M120+'106年8月'!M120+'106年9月'!M120+'106年10月'!M120+'106年11月'!M120+'106年12月'!M120</f>
        <v>0</v>
      </c>
      <c r="N120" s="87">
        <f t="shared" si="1015"/>
        <v>0</v>
      </c>
      <c r="O120" s="87">
        <f>'106年1月'!O120+'106年2月'!O120+'106年3月'!O120+'106年4月'!O120+'106年5月'!O120+'106年6月'!O120+'106年7月'!O120+'106年8月'!O120+'106年9月'!O120+'106年10月'!O120+'106年11月'!O120+'106年12月'!O120</f>
        <v>18041096.949999999</v>
      </c>
      <c r="P120" s="87">
        <f>'106年1月'!P120+'106年2月'!P120+'106年3月'!P120+'106年4月'!P120+'106年5月'!P120+'106年6月'!P120+'106年7月'!P120+'106年8月'!P120+'106年9月'!P120+'106年10月'!P120+'106年11月'!P120+'106年12月'!P120</f>
        <v>0</v>
      </c>
      <c r="Q120" s="87">
        <f t="shared" si="1016"/>
        <v>18041096.949999999</v>
      </c>
      <c r="R120" s="87">
        <f>'106年1月'!R120+'106年2月'!R120+'106年3月'!R120+'106年4月'!R120+'106年5月'!R120+'106年6月'!R120+'106年7月'!R120+'106年8月'!R120+'106年9月'!R120+'106年10月'!R120+'106年11月'!R120+'106年12月'!R120</f>
        <v>0</v>
      </c>
      <c r="S120" s="87">
        <f>'106年1月'!S120+'106年2月'!S120+'106年3月'!S120+'106年4月'!S120+'106年5月'!S120+'106年6月'!S120+'106年7月'!S120+'106年8月'!S120+'106年9月'!S120+'106年10月'!S120+'106年11月'!S120+'106年12月'!S120</f>
        <v>4869345.9840000002</v>
      </c>
      <c r="T120" s="87">
        <f t="shared" si="1017"/>
        <v>4869345.9840000002</v>
      </c>
      <c r="U120" s="87">
        <f>'106年1月'!U120+'106年2月'!U120+'106年3月'!U120+'106年4月'!U120+'106年5月'!U120+'106年6月'!U120+'106年7月'!U120+'106年8月'!U120+'106年9月'!U120+'106年10月'!U120+'106年11月'!U120+'106年12月'!U120</f>
        <v>117808757.45109998</v>
      </c>
      <c r="V120" s="87">
        <f>'106年1月'!V120+'106年2月'!V120+'106年3月'!V120+'106年4月'!V120+'106年5月'!V120+'106年6月'!V120+'106年7月'!V120+'106年8月'!V120+'106年9月'!V120+'106年10月'!V120+'106年11月'!V120+'106年12月'!V120</f>
        <v>14461798.704</v>
      </c>
      <c r="W120" s="87">
        <f t="shared" si="1018"/>
        <v>132270556.15509997</v>
      </c>
      <c r="X120" s="87">
        <f>'106年1月'!X120+'106年2月'!X120+'106年3月'!X120+'106年4月'!X120+'106年5月'!X120+'106年6月'!X120+'106年7月'!X120+'106年8月'!X120+'106年9月'!X120+'106年10月'!X120+'106年11月'!X120+'106年12月'!X120</f>
        <v>0</v>
      </c>
      <c r="Y120" s="87">
        <f>'106年1月'!Y120+'106年2月'!Y120+'106年3月'!Y120+'106年4月'!Y120+'106年5月'!Y120+'106年6月'!Y120+'106年7月'!Y120+'106年8月'!Y120+'106年9月'!Y120+'106年10月'!Y120+'106年11月'!Y120+'106年12月'!Y120</f>
        <v>0</v>
      </c>
      <c r="Z120" s="87">
        <f t="shared" si="1019"/>
        <v>0</v>
      </c>
      <c r="AA120" s="87">
        <f>'106年1月'!AA120+'106年2月'!AA120+'106年3月'!AA120+'106年4月'!AA120+'106年5月'!AA120+'106年6月'!AA120+'106年7月'!AA120+'106年8月'!AA120+'106年9月'!AA120+'106年10月'!AA120+'106年11月'!AA120+'106年12月'!AA120</f>
        <v>0</v>
      </c>
      <c r="AB120" s="87">
        <f>'106年1月'!AB120+'106年2月'!AB120+'106年3月'!AB120+'106年4月'!AB120+'106年5月'!AB120+'106年6月'!AB120+'106年7月'!AB120+'106年8月'!AB120+'106年9月'!AB120+'106年10月'!AB120+'106年11月'!AB120+'106年12月'!AB120</f>
        <v>0</v>
      </c>
      <c r="AC120" s="87">
        <f t="shared" si="1020"/>
        <v>0</v>
      </c>
    </row>
    <row r="121" spans="1:34" ht="21" customHeight="1">
      <c r="A121" s="71" t="s">
        <v>385</v>
      </c>
      <c r="B121" s="71"/>
      <c r="C121" s="100">
        <f>C118+C119+C120</f>
        <v>1588526329.8810999</v>
      </c>
      <c r="D121" s="100">
        <f t="shared" ref="D121" si="1021">D118+D119+D120</f>
        <v>1509101460.7132001</v>
      </c>
      <c r="E121" s="100">
        <f t="shared" ref="E121" si="1022">E118+E119+E120</f>
        <v>3097627790.5943003</v>
      </c>
      <c r="F121" s="100">
        <f t="shared" ref="F121" si="1023">F118+F119+F120</f>
        <v>990566030.28400004</v>
      </c>
      <c r="G121" s="100">
        <f t="shared" ref="G121" si="1024">G118+G119+G120</f>
        <v>1155945745.0352001</v>
      </c>
      <c r="H121" s="100">
        <f t="shared" ref="H121" si="1025">H118+H119+H120</f>
        <v>2146511775.3192</v>
      </c>
      <c r="I121" s="100">
        <f t="shared" ref="I121" si="1026">I118+I119+I120</f>
        <v>409234248.68299997</v>
      </c>
      <c r="J121" s="100">
        <f t="shared" ref="J121" si="1027">J118+J119+J120</f>
        <v>214913285.40000001</v>
      </c>
      <c r="K121" s="100">
        <f t="shared" ref="K121" si="1028">K118+K119+K120</f>
        <v>624147534.08299994</v>
      </c>
      <c r="L121" s="100">
        <f t="shared" ref="L121" si="1029">L118+L119+L120</f>
        <v>0</v>
      </c>
      <c r="M121" s="100">
        <f t="shared" ref="M121" si="1030">M118+M119+M120</f>
        <v>0</v>
      </c>
      <c r="N121" s="100">
        <f t="shared" ref="N121" si="1031">N118+N119+N120</f>
        <v>0</v>
      </c>
      <c r="O121" s="100">
        <f t="shared" ref="O121" si="1032">O118+O119+O120</f>
        <v>19625854.93</v>
      </c>
      <c r="P121" s="100">
        <f t="shared" ref="P121" si="1033">P118+P119+P120</f>
        <v>0</v>
      </c>
      <c r="Q121" s="100">
        <f t="shared" ref="Q121" si="1034">Q118+Q119+Q120</f>
        <v>19625854.93</v>
      </c>
      <c r="R121" s="100">
        <f t="shared" ref="R121" si="1035">R118+R119+R120</f>
        <v>0</v>
      </c>
      <c r="S121" s="100">
        <f t="shared" ref="S121" si="1036">S118+S119+S120</f>
        <v>4869345.9840000002</v>
      </c>
      <c r="T121" s="100">
        <f t="shared" ref="T121" si="1037">T118+T119+T120</f>
        <v>4869345.9840000002</v>
      </c>
      <c r="U121" s="100">
        <f t="shared" ref="U121" si="1038">U118+U119+U120</f>
        <v>169100195.98409998</v>
      </c>
      <c r="V121" s="100">
        <f t="shared" ref="V121" si="1039">V118+V119+V120</f>
        <v>133373084.29399998</v>
      </c>
      <c r="W121" s="100">
        <f t="shared" ref="W121" si="1040">W118+W119+W120</f>
        <v>302473280.27809995</v>
      </c>
      <c r="X121" s="100">
        <f t="shared" ref="X121" si="1041">X118+X119+X120</f>
        <v>0</v>
      </c>
      <c r="Y121" s="100">
        <f t="shared" ref="Y121" si="1042">Y118+Y119+Y120</f>
        <v>0</v>
      </c>
      <c r="Z121" s="100">
        <f t="shared" ref="Z121" si="1043">Z118+Z119+Z120</f>
        <v>0</v>
      </c>
      <c r="AA121" s="100">
        <f t="shared" ref="AA121" si="1044">AA118+AA119+AA120</f>
        <v>0</v>
      </c>
      <c r="AB121" s="100">
        <f t="shared" ref="AB121" si="1045">AB118+AB119+AB120</f>
        <v>0</v>
      </c>
      <c r="AC121" s="100">
        <f t="shared" ref="AC121" si="1046">AC118+AC119+AC120</f>
        <v>0</v>
      </c>
      <c r="AD121" s="68"/>
      <c r="AE121" s="68"/>
      <c r="AF121" s="68"/>
      <c r="AG121" s="68"/>
      <c r="AH121" s="68"/>
    </row>
    <row r="122" spans="1:34" s="68" customFormat="1" ht="21" customHeight="1">
      <c r="A122" s="128" t="s">
        <v>414</v>
      </c>
      <c r="B122" s="62" t="s">
        <v>382</v>
      </c>
      <c r="C122" s="87">
        <f>F122+I122+L122+O122+R122+U122+X122+AA122</f>
        <v>0</v>
      </c>
      <c r="D122" s="87">
        <f>G122+J122+M122+P122+S122+V122+Y122+AB122</f>
        <v>0</v>
      </c>
      <c r="E122" s="87">
        <f>C122+D122</f>
        <v>0</v>
      </c>
      <c r="F122" s="87">
        <f>'106年1月'!F122+'106年2月'!F122+'106年3月'!F122+'106年4月'!F122+'106年5月'!F122+'106年6月'!F122+'106年7月'!F122+'106年8月'!F122+'106年9月'!F122+'106年10月'!F122+'106年11月'!F122+'106年12月'!F122</f>
        <v>0</v>
      </c>
      <c r="G122" s="87">
        <f>'106年1月'!G122+'106年2月'!G122+'106年3月'!G122+'106年4月'!G122+'106年5月'!G122+'106年6月'!G122+'106年7月'!G122+'106年8月'!G122+'106年9月'!G122+'106年10月'!G122+'106年11月'!G122+'106年12月'!G122</f>
        <v>0</v>
      </c>
      <c r="H122" s="87">
        <f>F122+G122</f>
        <v>0</v>
      </c>
      <c r="I122" s="87">
        <f>'106年1月'!I122+'106年2月'!I122+'106年3月'!I122+'106年4月'!I122+'106年5月'!I122+'106年6月'!I122+'106年7月'!I122+'106年8月'!I122+'106年9月'!I122+'106年10月'!I122+'106年11月'!I122+'106年12月'!I122</f>
        <v>0</v>
      </c>
      <c r="J122" s="87">
        <f>'106年1月'!J122+'106年2月'!J122+'106年3月'!J122+'106年4月'!J122+'106年5月'!J122+'106年6月'!J122+'106年7月'!J122+'106年8月'!J122+'106年9月'!J122+'106年10月'!J122+'106年11月'!J122+'106年12月'!J122</f>
        <v>0</v>
      </c>
      <c r="K122" s="87">
        <f>I122+J122</f>
        <v>0</v>
      </c>
      <c r="L122" s="87">
        <f>'106年1月'!L122+'106年2月'!L122+'106年3月'!L122+'106年4月'!L122+'106年5月'!L122+'106年6月'!L122+'106年7月'!L122+'106年8月'!L122+'106年9月'!L122+'106年10月'!L122+'106年11月'!L122+'106年12月'!L122</f>
        <v>0</v>
      </c>
      <c r="M122" s="87">
        <f>'106年1月'!M122+'106年2月'!M122+'106年3月'!M122+'106年4月'!M122+'106年5月'!M122+'106年6月'!M122+'106年7月'!M122+'106年8月'!M122+'106年9月'!M122+'106年10月'!M122+'106年11月'!M122+'106年12月'!M122</f>
        <v>0</v>
      </c>
      <c r="N122" s="87">
        <f>L122+M122</f>
        <v>0</v>
      </c>
      <c r="O122" s="87">
        <f>'106年1月'!O122+'106年2月'!O122+'106年3月'!O122+'106年4月'!O122+'106年5月'!O122+'106年6月'!O122+'106年7月'!O122+'106年8月'!O122+'106年9月'!O122+'106年10月'!O122+'106年11月'!O122+'106年12月'!O122</f>
        <v>0</v>
      </c>
      <c r="P122" s="87">
        <f>'106年1月'!P122+'106年2月'!P122+'106年3月'!P122+'106年4月'!P122+'106年5月'!P122+'106年6月'!P122+'106年7月'!P122+'106年8月'!P122+'106年9月'!P122+'106年10月'!P122+'106年11月'!P122+'106年12月'!P122</f>
        <v>0</v>
      </c>
      <c r="Q122" s="87">
        <f>O122+P122</f>
        <v>0</v>
      </c>
      <c r="R122" s="87">
        <f>'106年1月'!R122+'106年2月'!R122+'106年3月'!R122+'106年4月'!R122+'106年5月'!R122+'106年6月'!R122+'106年7月'!R122+'106年8月'!R122+'106年9月'!R122+'106年10月'!R122+'106年11月'!R122+'106年12月'!R122</f>
        <v>0</v>
      </c>
      <c r="S122" s="87">
        <f>'106年1月'!S122+'106年2月'!S122+'106年3月'!S122+'106年4月'!S122+'106年5月'!S122+'106年6月'!S122+'106年7月'!S122+'106年8月'!S122+'106年9月'!S122+'106年10月'!S122+'106年11月'!S122+'106年12月'!S122</f>
        <v>0</v>
      </c>
      <c r="T122" s="87">
        <f>R122+S122</f>
        <v>0</v>
      </c>
      <c r="U122" s="87">
        <f>'106年1月'!U122+'106年2月'!U122+'106年3月'!U122+'106年4月'!U122+'106年5月'!U122+'106年6月'!U122+'106年7月'!U122+'106年8月'!U122+'106年9月'!U122+'106年10月'!U122+'106年11月'!U122+'106年12月'!U122</f>
        <v>0</v>
      </c>
      <c r="V122" s="87">
        <f>'106年1月'!V122+'106年2月'!V122+'106年3月'!V122+'106年4月'!V122+'106年5月'!V122+'106年6月'!V122+'106年7月'!V122+'106年8月'!V122+'106年9月'!V122+'106年10月'!V122+'106年11月'!V122+'106年12月'!V122</f>
        <v>0</v>
      </c>
      <c r="W122" s="87">
        <f>U122+V122</f>
        <v>0</v>
      </c>
      <c r="X122" s="87">
        <f>'106年1月'!X122+'106年2月'!X122+'106年3月'!X122+'106年4月'!X122+'106年5月'!X122+'106年6月'!X122+'106年7月'!X122+'106年8月'!X122+'106年9月'!X122+'106年10月'!X122+'106年11月'!X122+'106年12月'!X122</f>
        <v>0</v>
      </c>
      <c r="Y122" s="87">
        <f>'106年1月'!Y122+'106年2月'!Y122+'106年3月'!Y122+'106年4月'!Y122+'106年5月'!Y122+'106年6月'!Y122+'106年7月'!Y122+'106年8月'!Y122+'106年9月'!Y122+'106年10月'!Y122+'106年11月'!Y122+'106年12月'!Y122</f>
        <v>0</v>
      </c>
      <c r="Z122" s="87">
        <f>X122+Y122</f>
        <v>0</v>
      </c>
      <c r="AA122" s="87">
        <f>'106年1月'!AA122+'106年2月'!AA122+'106年3月'!AA122+'106年4月'!AA122+'106年5月'!AA122+'106年6月'!AA122+'106年7月'!AA122+'106年8月'!AA122+'106年9月'!AA122+'106年10月'!AA122+'106年11月'!AA122+'106年12月'!AA122</f>
        <v>0</v>
      </c>
      <c r="AB122" s="87">
        <f>'106年1月'!AB122+'106年2月'!AB122+'106年3月'!AB122+'106年4月'!AB122+'106年5月'!AB122+'106年6月'!AB122+'106年7月'!AB122+'106年8月'!AB122+'106年9月'!AB122+'106年10月'!AB122+'106年11月'!AB122+'106年12月'!AB122</f>
        <v>0</v>
      </c>
      <c r="AC122" s="87">
        <f>AA122+AB122</f>
        <v>0</v>
      </c>
    </row>
    <row r="123" spans="1:34" s="68" customFormat="1" ht="21" customHeight="1">
      <c r="A123" s="129" t="s">
        <v>414</v>
      </c>
      <c r="B123" s="61" t="s">
        <v>383</v>
      </c>
      <c r="C123" s="87">
        <f t="shared" ref="C123:C124" si="1047">F123+I123+L123+O123+R123+U123+X123+AA123</f>
        <v>0</v>
      </c>
      <c r="D123" s="87">
        <f t="shared" ref="D123:D124" si="1048">G123+J123+M123+P123+S123+V123+Y123+AB123</f>
        <v>0</v>
      </c>
      <c r="E123" s="87">
        <f t="shared" ref="E123:E124" si="1049">C123+D123</f>
        <v>0</v>
      </c>
      <c r="F123" s="87">
        <f>'106年1月'!F123+'106年2月'!F123+'106年3月'!F123+'106年4月'!F123+'106年5月'!F123+'106年6月'!F123+'106年7月'!F123+'106年8月'!F123+'106年9月'!F123+'106年10月'!F123+'106年11月'!F123+'106年12月'!F123</f>
        <v>0</v>
      </c>
      <c r="G123" s="87">
        <f>'106年1月'!G123+'106年2月'!G123+'106年3月'!G123+'106年4月'!G123+'106年5月'!G123+'106年6月'!G123+'106年7月'!G123+'106年8月'!G123+'106年9月'!G123+'106年10月'!G123+'106年11月'!G123+'106年12月'!G123</f>
        <v>0</v>
      </c>
      <c r="H123" s="87">
        <f t="shared" ref="H123:H124" si="1050">F123+G123</f>
        <v>0</v>
      </c>
      <c r="I123" s="87">
        <f>'106年1月'!I123+'106年2月'!I123+'106年3月'!I123+'106年4月'!I123+'106年5月'!I123+'106年6月'!I123+'106年7月'!I123+'106年8月'!I123+'106年9月'!I123+'106年10月'!I123+'106年11月'!I123+'106年12月'!I123</f>
        <v>0</v>
      </c>
      <c r="J123" s="87">
        <f>'106年1月'!J123+'106年2月'!J123+'106年3月'!J123+'106年4月'!J123+'106年5月'!J123+'106年6月'!J123+'106年7月'!J123+'106年8月'!J123+'106年9月'!J123+'106年10月'!J123+'106年11月'!J123+'106年12月'!J123</f>
        <v>0</v>
      </c>
      <c r="K123" s="87">
        <f t="shared" ref="K123:K124" si="1051">I123+J123</f>
        <v>0</v>
      </c>
      <c r="L123" s="87">
        <f>'106年1月'!L123+'106年2月'!L123+'106年3月'!L123+'106年4月'!L123+'106年5月'!L123+'106年6月'!L123+'106年7月'!L123+'106年8月'!L123+'106年9月'!L123+'106年10月'!L123+'106年11月'!L123+'106年12月'!L123</f>
        <v>0</v>
      </c>
      <c r="M123" s="87">
        <f>'106年1月'!M123+'106年2月'!M123+'106年3月'!M123+'106年4月'!M123+'106年5月'!M123+'106年6月'!M123+'106年7月'!M123+'106年8月'!M123+'106年9月'!M123+'106年10月'!M123+'106年11月'!M123+'106年12月'!M123</f>
        <v>0</v>
      </c>
      <c r="N123" s="87">
        <f t="shared" ref="N123:N124" si="1052">L123+M123</f>
        <v>0</v>
      </c>
      <c r="O123" s="87">
        <f>'106年1月'!O123+'106年2月'!O123+'106年3月'!O123+'106年4月'!O123+'106年5月'!O123+'106年6月'!O123+'106年7月'!O123+'106年8月'!O123+'106年9月'!O123+'106年10月'!O123+'106年11月'!O123+'106年12月'!O123</f>
        <v>0</v>
      </c>
      <c r="P123" s="87">
        <f>'106年1月'!P123+'106年2月'!P123+'106年3月'!P123+'106年4月'!P123+'106年5月'!P123+'106年6月'!P123+'106年7月'!P123+'106年8月'!P123+'106年9月'!P123+'106年10月'!P123+'106年11月'!P123+'106年12月'!P123</f>
        <v>0</v>
      </c>
      <c r="Q123" s="87">
        <f t="shared" ref="Q123:Q124" si="1053">O123+P123</f>
        <v>0</v>
      </c>
      <c r="R123" s="87">
        <f>'106年1月'!R123+'106年2月'!R123+'106年3月'!R123+'106年4月'!R123+'106年5月'!R123+'106年6月'!R123+'106年7月'!R123+'106年8月'!R123+'106年9月'!R123+'106年10月'!R123+'106年11月'!R123+'106年12月'!R123</f>
        <v>0</v>
      </c>
      <c r="S123" s="87">
        <f>'106年1月'!S123+'106年2月'!S123+'106年3月'!S123+'106年4月'!S123+'106年5月'!S123+'106年6月'!S123+'106年7月'!S123+'106年8月'!S123+'106年9月'!S123+'106年10月'!S123+'106年11月'!S123+'106年12月'!S123</f>
        <v>0</v>
      </c>
      <c r="T123" s="87">
        <f t="shared" ref="T123:T124" si="1054">R123+S123</f>
        <v>0</v>
      </c>
      <c r="U123" s="87">
        <f>'106年1月'!U123+'106年2月'!U123+'106年3月'!U123+'106年4月'!U123+'106年5月'!U123+'106年6月'!U123+'106年7月'!U123+'106年8月'!U123+'106年9月'!U123+'106年10月'!U123+'106年11月'!U123+'106年12月'!U123</f>
        <v>0</v>
      </c>
      <c r="V123" s="87">
        <f>'106年1月'!V123+'106年2月'!V123+'106年3月'!V123+'106年4月'!V123+'106年5月'!V123+'106年6月'!V123+'106年7月'!V123+'106年8月'!V123+'106年9月'!V123+'106年10月'!V123+'106年11月'!V123+'106年12月'!V123</f>
        <v>0</v>
      </c>
      <c r="W123" s="87">
        <f t="shared" ref="W123:W124" si="1055">U123+V123</f>
        <v>0</v>
      </c>
      <c r="X123" s="87">
        <f>'106年1月'!X123+'106年2月'!X123+'106年3月'!X123+'106年4月'!X123+'106年5月'!X123+'106年6月'!X123+'106年7月'!X123+'106年8月'!X123+'106年9月'!X123+'106年10月'!X123+'106年11月'!X123+'106年12月'!X123</f>
        <v>0</v>
      </c>
      <c r="Y123" s="87">
        <f>'106年1月'!Y123+'106年2月'!Y123+'106年3月'!Y123+'106年4月'!Y123+'106年5月'!Y123+'106年6月'!Y123+'106年7月'!Y123+'106年8月'!Y123+'106年9月'!Y123+'106年10月'!Y123+'106年11月'!Y123+'106年12月'!Y123</f>
        <v>0</v>
      </c>
      <c r="Z123" s="87">
        <f t="shared" ref="Z123:Z124" si="1056">X123+Y123</f>
        <v>0</v>
      </c>
      <c r="AA123" s="87">
        <f>'106年1月'!AA123+'106年2月'!AA123+'106年3月'!AA123+'106年4月'!AA123+'106年5月'!AA123+'106年6月'!AA123+'106年7月'!AA123+'106年8月'!AA123+'106年9月'!AA123+'106年10月'!AA123+'106年11月'!AA123+'106年12月'!AA123</f>
        <v>0</v>
      </c>
      <c r="AB123" s="87">
        <f>'106年1月'!AB123+'106年2月'!AB123+'106年3月'!AB123+'106年4月'!AB123+'106年5月'!AB123+'106年6月'!AB123+'106年7月'!AB123+'106年8月'!AB123+'106年9月'!AB123+'106年10月'!AB123+'106年11月'!AB123+'106年12月'!AB123</f>
        <v>0</v>
      </c>
      <c r="AC123" s="87">
        <f t="shared" ref="AC123:AC124" si="1057">AA123+AB123</f>
        <v>0</v>
      </c>
    </row>
    <row r="124" spans="1:34" s="68" customFormat="1" ht="21" customHeight="1">
      <c r="A124" s="129"/>
      <c r="B124" s="61" t="s">
        <v>384</v>
      </c>
      <c r="C124" s="87">
        <f t="shared" si="1047"/>
        <v>1954233</v>
      </c>
      <c r="D124" s="87">
        <f t="shared" si="1048"/>
        <v>36439465.350000001</v>
      </c>
      <c r="E124" s="87">
        <f t="shared" si="1049"/>
        <v>38393698.350000001</v>
      </c>
      <c r="F124" s="87">
        <f>'106年1月'!F124+'106年2月'!F124+'106年3月'!F124+'106年4月'!F124+'106年5月'!F124+'106年6月'!F124+'106年7月'!F124+'106年8月'!F124+'106年9月'!F124+'106年10月'!F124+'106年11月'!F124+'106年12月'!F124</f>
        <v>1954233</v>
      </c>
      <c r="G124" s="87">
        <f>'106年1月'!G124+'106年2月'!G124+'106年3月'!G124+'106年4月'!G124+'106年5月'!G124+'106年6月'!G124+'106年7月'!G124+'106年8月'!G124+'106年9月'!G124+'106年10月'!G124+'106年11月'!G124+'106年12月'!G124</f>
        <v>36439465.350000001</v>
      </c>
      <c r="H124" s="87">
        <f t="shared" si="1050"/>
        <v>38393698.350000001</v>
      </c>
      <c r="I124" s="87">
        <f>'106年1月'!I124+'106年2月'!I124+'106年3月'!I124+'106年4月'!I124+'106年5月'!I124+'106年6月'!I124+'106年7月'!I124+'106年8月'!I124+'106年9月'!I124+'106年10月'!I124+'106年11月'!I124+'106年12月'!I124</f>
        <v>0</v>
      </c>
      <c r="J124" s="87">
        <f>'106年1月'!J124+'106年2月'!J124+'106年3月'!J124+'106年4月'!J124+'106年5月'!J124+'106年6月'!J124+'106年7月'!J124+'106年8月'!J124+'106年9月'!J124+'106年10月'!J124+'106年11月'!J124+'106年12月'!J124</f>
        <v>0</v>
      </c>
      <c r="K124" s="87">
        <f t="shared" si="1051"/>
        <v>0</v>
      </c>
      <c r="L124" s="87">
        <f>'106年1月'!L124+'106年2月'!L124+'106年3月'!L124+'106年4月'!L124+'106年5月'!L124+'106年6月'!L124+'106年7月'!L124+'106年8月'!L124+'106年9月'!L124+'106年10月'!L124+'106年11月'!L124+'106年12月'!L124</f>
        <v>0</v>
      </c>
      <c r="M124" s="87">
        <f>'106年1月'!M124+'106年2月'!M124+'106年3月'!M124+'106年4月'!M124+'106年5月'!M124+'106年6月'!M124+'106年7月'!M124+'106年8月'!M124+'106年9月'!M124+'106年10月'!M124+'106年11月'!M124+'106年12月'!M124</f>
        <v>0</v>
      </c>
      <c r="N124" s="87">
        <f t="shared" si="1052"/>
        <v>0</v>
      </c>
      <c r="O124" s="87">
        <f>'106年1月'!O124+'106年2月'!O124+'106年3月'!O124+'106年4月'!O124+'106年5月'!O124+'106年6月'!O124+'106年7月'!O124+'106年8月'!O124+'106年9月'!O124+'106年10月'!O124+'106年11月'!O124+'106年12月'!O124</f>
        <v>0</v>
      </c>
      <c r="P124" s="87">
        <f>'106年1月'!P124+'106年2月'!P124+'106年3月'!P124+'106年4月'!P124+'106年5月'!P124+'106年6月'!P124+'106年7月'!P124+'106年8月'!P124+'106年9月'!P124+'106年10月'!P124+'106年11月'!P124+'106年12月'!P124</f>
        <v>0</v>
      </c>
      <c r="Q124" s="87">
        <f t="shared" si="1053"/>
        <v>0</v>
      </c>
      <c r="R124" s="87">
        <f>'106年1月'!R124+'106年2月'!R124+'106年3月'!R124+'106年4月'!R124+'106年5月'!R124+'106年6月'!R124+'106年7月'!R124+'106年8月'!R124+'106年9月'!R124+'106年10月'!R124+'106年11月'!R124+'106年12月'!R124</f>
        <v>0</v>
      </c>
      <c r="S124" s="87">
        <f>'106年1月'!S124+'106年2月'!S124+'106年3月'!S124+'106年4月'!S124+'106年5月'!S124+'106年6月'!S124+'106年7月'!S124+'106年8月'!S124+'106年9月'!S124+'106年10月'!S124+'106年11月'!S124+'106年12月'!S124</f>
        <v>0</v>
      </c>
      <c r="T124" s="87">
        <f t="shared" si="1054"/>
        <v>0</v>
      </c>
      <c r="U124" s="87">
        <f>'106年1月'!U124+'106年2月'!U124+'106年3月'!U124+'106年4月'!U124+'106年5月'!U124+'106年6月'!U124+'106年7月'!U124+'106年8月'!U124+'106年9月'!U124+'106年10月'!U124+'106年11月'!U124+'106年12月'!U124</f>
        <v>0</v>
      </c>
      <c r="V124" s="87">
        <f>'106年1月'!V124+'106年2月'!V124+'106年3月'!V124+'106年4月'!V124+'106年5月'!V124+'106年6月'!V124+'106年7月'!V124+'106年8月'!V124+'106年9月'!V124+'106年10月'!V124+'106年11月'!V124+'106年12月'!V124</f>
        <v>0</v>
      </c>
      <c r="W124" s="87">
        <f t="shared" si="1055"/>
        <v>0</v>
      </c>
      <c r="X124" s="87">
        <f>'106年1月'!X124+'106年2月'!X124+'106年3月'!X124+'106年4月'!X124+'106年5月'!X124+'106年6月'!X124+'106年7月'!X124+'106年8月'!X124+'106年9月'!X124+'106年10月'!X124+'106年11月'!X124+'106年12月'!X124</f>
        <v>0</v>
      </c>
      <c r="Y124" s="87">
        <f>'106年1月'!Y124+'106年2月'!Y124+'106年3月'!Y124+'106年4月'!Y124+'106年5月'!Y124+'106年6月'!Y124+'106年7月'!Y124+'106年8月'!Y124+'106年9月'!Y124+'106年10月'!Y124+'106年11月'!Y124+'106年12月'!Y124</f>
        <v>0</v>
      </c>
      <c r="Z124" s="87">
        <f t="shared" si="1056"/>
        <v>0</v>
      </c>
      <c r="AA124" s="87">
        <f>'106年1月'!AA124+'106年2月'!AA124+'106年3月'!AA124+'106年4月'!AA124+'106年5月'!AA124+'106年6月'!AA124+'106年7月'!AA124+'106年8月'!AA124+'106年9月'!AA124+'106年10月'!AA124+'106年11月'!AA124+'106年12月'!AA124</f>
        <v>0</v>
      </c>
      <c r="AB124" s="87">
        <f>'106年1月'!AB124+'106年2月'!AB124+'106年3月'!AB124+'106年4月'!AB124+'106年5月'!AB124+'106年6月'!AB124+'106年7月'!AB124+'106年8月'!AB124+'106年9月'!AB124+'106年10月'!AB124+'106年11月'!AB124+'106年12月'!AB124</f>
        <v>0</v>
      </c>
      <c r="AC124" s="87">
        <f t="shared" si="1057"/>
        <v>0</v>
      </c>
    </row>
    <row r="125" spans="1:34" ht="21" customHeight="1">
      <c r="A125" s="71" t="s">
        <v>385</v>
      </c>
      <c r="B125" s="71"/>
      <c r="C125" s="100">
        <f>C122+C123+C124</f>
        <v>1954233</v>
      </c>
      <c r="D125" s="100">
        <f t="shared" ref="D125" si="1058">D122+D123+D124</f>
        <v>36439465.350000001</v>
      </c>
      <c r="E125" s="100">
        <f t="shared" ref="E125" si="1059">E122+E123+E124</f>
        <v>38393698.350000001</v>
      </c>
      <c r="F125" s="100">
        <f t="shared" ref="F125" si="1060">F122+F123+F124</f>
        <v>1954233</v>
      </c>
      <c r="G125" s="100">
        <f t="shared" ref="G125" si="1061">G122+G123+G124</f>
        <v>36439465.350000001</v>
      </c>
      <c r="H125" s="100">
        <f t="shared" ref="H125" si="1062">H122+H123+H124</f>
        <v>38393698.350000001</v>
      </c>
      <c r="I125" s="100">
        <f t="shared" ref="I125" si="1063">I122+I123+I124</f>
        <v>0</v>
      </c>
      <c r="J125" s="100">
        <f t="shared" ref="J125" si="1064">J122+J123+J124</f>
        <v>0</v>
      </c>
      <c r="K125" s="100">
        <f t="shared" ref="K125" si="1065">K122+K123+K124</f>
        <v>0</v>
      </c>
      <c r="L125" s="100">
        <f t="shared" ref="L125" si="1066">L122+L123+L124</f>
        <v>0</v>
      </c>
      <c r="M125" s="100">
        <f t="shared" ref="M125" si="1067">M122+M123+M124</f>
        <v>0</v>
      </c>
      <c r="N125" s="100">
        <f t="shared" ref="N125" si="1068">N122+N123+N124</f>
        <v>0</v>
      </c>
      <c r="O125" s="100">
        <f t="shared" ref="O125" si="1069">O122+O123+O124</f>
        <v>0</v>
      </c>
      <c r="P125" s="100">
        <f t="shared" ref="P125" si="1070">P122+P123+P124</f>
        <v>0</v>
      </c>
      <c r="Q125" s="100">
        <f t="shared" ref="Q125" si="1071">Q122+Q123+Q124</f>
        <v>0</v>
      </c>
      <c r="R125" s="100">
        <f t="shared" ref="R125" si="1072">R122+R123+R124</f>
        <v>0</v>
      </c>
      <c r="S125" s="100">
        <f t="shared" ref="S125" si="1073">S122+S123+S124</f>
        <v>0</v>
      </c>
      <c r="T125" s="100">
        <f t="shared" ref="T125" si="1074">T122+T123+T124</f>
        <v>0</v>
      </c>
      <c r="U125" s="100">
        <f t="shared" ref="U125" si="1075">U122+U123+U124</f>
        <v>0</v>
      </c>
      <c r="V125" s="100">
        <f t="shared" ref="V125" si="1076">V122+V123+V124</f>
        <v>0</v>
      </c>
      <c r="W125" s="100">
        <f t="shared" ref="W125" si="1077">W122+W123+W124</f>
        <v>0</v>
      </c>
      <c r="X125" s="100">
        <f t="shared" ref="X125" si="1078">X122+X123+X124</f>
        <v>0</v>
      </c>
      <c r="Y125" s="100">
        <f t="shared" ref="Y125" si="1079">Y122+Y123+Y124</f>
        <v>0</v>
      </c>
      <c r="Z125" s="100">
        <f t="shared" ref="Z125" si="1080">Z122+Z123+Z124</f>
        <v>0</v>
      </c>
      <c r="AA125" s="100">
        <f t="shared" ref="AA125" si="1081">AA122+AA123+AA124</f>
        <v>0</v>
      </c>
      <c r="AB125" s="100">
        <f t="shared" ref="AB125" si="1082">AB122+AB123+AB124</f>
        <v>0</v>
      </c>
      <c r="AC125" s="100">
        <f t="shared" ref="AC125" si="1083">AC122+AC123+AC124</f>
        <v>0</v>
      </c>
      <c r="AD125" s="68"/>
      <c r="AE125" s="68"/>
      <c r="AF125" s="68"/>
      <c r="AG125" s="68"/>
      <c r="AH125" s="68"/>
    </row>
    <row r="126" spans="1:34" s="68" customFormat="1" ht="21" customHeight="1">
      <c r="A126" s="128" t="s">
        <v>415</v>
      </c>
      <c r="B126" s="62" t="s">
        <v>382</v>
      </c>
      <c r="C126" s="87">
        <f>F126+I126+L126+O126+R126+U126+X126+AA126</f>
        <v>6039000</v>
      </c>
      <c r="D126" s="87">
        <f>G126+J126+M126+P126+S126+V126+Y126+AB126</f>
        <v>14649690</v>
      </c>
      <c r="E126" s="87">
        <f>C126+D126</f>
        <v>20688690</v>
      </c>
      <c r="F126" s="87">
        <f>'106年1月'!F126+'106年2月'!F126+'106年3月'!F126+'106年4月'!F126+'106年5月'!F126+'106年6月'!F126+'106年7月'!F126+'106年8月'!F126+'106年9月'!F126+'106年10月'!F126+'106年11月'!F126+'106年12月'!F126</f>
        <v>0</v>
      </c>
      <c r="G126" s="87">
        <f>'106年1月'!G126+'106年2月'!G126+'106年3月'!G126+'106年4月'!G126+'106年5月'!G126+'106年6月'!G126+'106年7月'!G126+'106年8月'!G126+'106年9月'!G126+'106年10月'!G126+'106年11月'!G126+'106年12月'!G126</f>
        <v>0</v>
      </c>
      <c r="H126" s="87">
        <f>F126+G126</f>
        <v>0</v>
      </c>
      <c r="I126" s="87">
        <f>'106年1月'!I126+'106年2月'!I126+'106年3月'!I126+'106年4月'!I126+'106年5月'!I126+'106年6月'!I126+'106年7月'!I126+'106年8月'!I126+'106年9月'!I126+'106年10月'!I126+'106年11月'!I126+'106年12月'!I126</f>
        <v>0</v>
      </c>
      <c r="J126" s="87">
        <f>'106年1月'!J126+'106年2月'!J126+'106年3月'!J126+'106年4月'!J126+'106年5月'!J126+'106年6月'!J126+'106年7月'!J126+'106年8月'!J126+'106年9月'!J126+'106年10月'!J126+'106年11月'!J126+'106年12月'!J126</f>
        <v>0</v>
      </c>
      <c r="K126" s="87">
        <f>I126+J126</f>
        <v>0</v>
      </c>
      <c r="L126" s="87">
        <f>'106年1月'!L126+'106年2月'!L126+'106年3月'!L126+'106年4月'!L126+'106年5月'!L126+'106年6月'!L126+'106年7月'!L126+'106年8月'!L126+'106年9月'!L126+'106年10月'!L126+'106年11月'!L126+'106年12月'!L126</f>
        <v>0</v>
      </c>
      <c r="M126" s="87">
        <f>'106年1月'!M126+'106年2月'!M126+'106年3月'!M126+'106年4月'!M126+'106年5月'!M126+'106年6月'!M126+'106年7月'!M126+'106年8月'!M126+'106年9月'!M126+'106年10月'!M126+'106年11月'!M126+'106年12月'!M126</f>
        <v>0</v>
      </c>
      <c r="N126" s="87">
        <f>L126+M126</f>
        <v>0</v>
      </c>
      <c r="O126" s="87">
        <f>'106年1月'!O126+'106年2月'!O126+'106年3月'!O126+'106年4月'!O126+'106年5月'!O126+'106年6月'!O126+'106年7月'!O126+'106年8月'!O126+'106年9月'!O126+'106年10月'!O126+'106年11月'!O126+'106年12月'!O126</f>
        <v>0</v>
      </c>
      <c r="P126" s="87">
        <f>'106年1月'!P126+'106年2月'!P126+'106年3月'!P126+'106年4月'!P126+'106年5月'!P126+'106年6月'!P126+'106年7月'!P126+'106年8月'!P126+'106年9月'!P126+'106年10月'!P126+'106年11月'!P126+'106年12月'!P126</f>
        <v>0</v>
      </c>
      <c r="Q126" s="87">
        <f>O126+P126</f>
        <v>0</v>
      </c>
      <c r="R126" s="87">
        <f>'106年1月'!R126+'106年2月'!R126+'106年3月'!R126+'106年4月'!R126+'106年5月'!R126+'106年6月'!R126+'106年7月'!R126+'106年8月'!R126+'106年9月'!R126+'106年10月'!R126+'106年11月'!R126+'106年12月'!R126</f>
        <v>0</v>
      </c>
      <c r="S126" s="87">
        <f>'106年1月'!S126+'106年2月'!S126+'106年3月'!S126+'106年4月'!S126+'106年5月'!S126+'106年6月'!S126+'106年7月'!S126+'106年8月'!S126+'106年9月'!S126+'106年10月'!S126+'106年11月'!S126+'106年12月'!S126</f>
        <v>0</v>
      </c>
      <c r="T126" s="87">
        <f>R126+S126</f>
        <v>0</v>
      </c>
      <c r="U126" s="87">
        <f>'106年1月'!U126+'106年2月'!U126+'106年3月'!U126+'106年4月'!U126+'106年5月'!U126+'106年6月'!U126+'106年7月'!U126+'106年8月'!U126+'106年9月'!U126+'106年10月'!U126+'106年11月'!U126+'106年12月'!U126</f>
        <v>6039000</v>
      </c>
      <c r="V126" s="87">
        <f>'106年1月'!V126+'106年2月'!V126+'106年3月'!V126+'106年4月'!V126+'106年5月'!V126+'106年6月'!V126+'106年7月'!V126+'106年8月'!V126+'106年9月'!V126+'106年10月'!V126+'106年11月'!V126+'106年12月'!V126</f>
        <v>14649690</v>
      </c>
      <c r="W126" s="87">
        <f>U126+V126</f>
        <v>20688690</v>
      </c>
      <c r="X126" s="87">
        <f>'106年1月'!X126+'106年2月'!X126+'106年3月'!X126+'106年4月'!X126+'106年5月'!X126+'106年6月'!X126+'106年7月'!X126+'106年8月'!X126+'106年9月'!X126+'106年10月'!X126+'106年11月'!X126+'106年12月'!X126</f>
        <v>0</v>
      </c>
      <c r="Y126" s="87">
        <f>'106年1月'!Y126+'106年2月'!Y126+'106年3月'!Y126+'106年4月'!Y126+'106年5月'!Y126+'106年6月'!Y126+'106年7月'!Y126+'106年8月'!Y126+'106年9月'!Y126+'106年10月'!Y126+'106年11月'!Y126+'106年12月'!Y126</f>
        <v>0</v>
      </c>
      <c r="Z126" s="87">
        <f>X126+Y126</f>
        <v>0</v>
      </c>
      <c r="AA126" s="87">
        <f>'106年1月'!AA126+'106年2月'!AA126+'106年3月'!AA126+'106年4月'!AA126+'106年5月'!AA126+'106年6月'!AA126+'106年7月'!AA126+'106年8月'!AA126+'106年9月'!AA126+'106年10月'!AA126+'106年11月'!AA126+'106年12月'!AA126</f>
        <v>0</v>
      </c>
      <c r="AB126" s="87">
        <f>'106年1月'!AB126+'106年2月'!AB126+'106年3月'!AB126+'106年4月'!AB126+'106年5月'!AB126+'106年6月'!AB126+'106年7月'!AB126+'106年8月'!AB126+'106年9月'!AB126+'106年10月'!AB126+'106年11月'!AB126+'106年12月'!AB126</f>
        <v>0</v>
      </c>
      <c r="AC126" s="87">
        <f>AA126+AB126</f>
        <v>0</v>
      </c>
    </row>
    <row r="127" spans="1:34" s="68" customFormat="1" ht="21" customHeight="1">
      <c r="A127" s="129"/>
      <c r="B127" s="61" t="s">
        <v>383</v>
      </c>
      <c r="C127" s="87">
        <f t="shared" ref="C127:C128" si="1084">F127+I127+L127+O127+R127+U127+X127+AA127</f>
        <v>34323530.259999998</v>
      </c>
      <c r="D127" s="87">
        <f t="shared" ref="D127:D128" si="1085">G127+J127+M127+P127+S127+V127+Y127+AB127</f>
        <v>886766071</v>
      </c>
      <c r="E127" s="87">
        <f t="shared" ref="E127:E128" si="1086">C127+D127</f>
        <v>921089601.25999999</v>
      </c>
      <c r="F127" s="87">
        <f>'106年1月'!F127+'106年2月'!F127+'106年3月'!F127+'106年4月'!F127+'106年5月'!F127+'106年6月'!F127+'106年7月'!F127+'106年8月'!F127+'106年9月'!F127+'106年10月'!F127+'106年11月'!F127+'106年12月'!F127</f>
        <v>0</v>
      </c>
      <c r="G127" s="87">
        <f>'106年1月'!G127+'106年2月'!G127+'106年3月'!G127+'106年4月'!G127+'106年5月'!G127+'106年6月'!G127+'106年7月'!G127+'106年8月'!G127+'106年9月'!G127+'106年10月'!G127+'106年11月'!G127+'106年12月'!G127</f>
        <v>0</v>
      </c>
      <c r="H127" s="87">
        <f t="shared" ref="H127:H128" si="1087">F127+G127</f>
        <v>0</v>
      </c>
      <c r="I127" s="87">
        <f>'106年1月'!I127+'106年2月'!I127+'106年3月'!I127+'106年4月'!I127+'106年5月'!I127+'106年6月'!I127+'106年7月'!I127+'106年8月'!I127+'106年9月'!I127+'106年10月'!I127+'106年11月'!I127+'106年12月'!I127</f>
        <v>0</v>
      </c>
      <c r="J127" s="87">
        <f>'106年1月'!J127+'106年2月'!J127+'106年3月'!J127+'106年4月'!J127+'106年5月'!J127+'106年6月'!J127+'106年7月'!J127+'106年8月'!J127+'106年9月'!J127+'106年10月'!J127+'106年11月'!J127+'106年12月'!J127</f>
        <v>0</v>
      </c>
      <c r="K127" s="87">
        <f t="shared" ref="K127:K128" si="1088">I127+J127</f>
        <v>0</v>
      </c>
      <c r="L127" s="87">
        <f>'106年1月'!L127+'106年2月'!L127+'106年3月'!L127+'106年4月'!L127+'106年5月'!L127+'106年6月'!L127+'106年7月'!L127+'106年8月'!L127+'106年9月'!L127+'106年10月'!L127+'106年11月'!L127+'106年12月'!L127</f>
        <v>0</v>
      </c>
      <c r="M127" s="87">
        <f>'106年1月'!M127+'106年2月'!M127+'106年3月'!M127+'106年4月'!M127+'106年5月'!M127+'106年6月'!M127+'106年7月'!M127+'106年8月'!M127+'106年9月'!M127+'106年10月'!M127+'106年11月'!M127+'106年12月'!M127</f>
        <v>0</v>
      </c>
      <c r="N127" s="87">
        <f t="shared" ref="N127:N128" si="1089">L127+M127</f>
        <v>0</v>
      </c>
      <c r="O127" s="87">
        <f>'106年1月'!O127+'106年2月'!O127+'106年3月'!O127+'106年4月'!O127+'106年5月'!O127+'106年6月'!O127+'106年7月'!O127+'106年8月'!O127+'106年9月'!O127+'106年10月'!O127+'106年11月'!O127+'106年12月'!O127</f>
        <v>0</v>
      </c>
      <c r="P127" s="87">
        <f>'106年1月'!P127+'106年2月'!P127+'106年3月'!P127+'106年4月'!P127+'106年5月'!P127+'106年6月'!P127+'106年7月'!P127+'106年8月'!P127+'106年9月'!P127+'106年10月'!P127+'106年11月'!P127+'106年12月'!P127</f>
        <v>0</v>
      </c>
      <c r="Q127" s="87">
        <f t="shared" ref="Q127:Q128" si="1090">O127+P127</f>
        <v>0</v>
      </c>
      <c r="R127" s="87">
        <f>'106年1月'!R127+'106年2月'!R127+'106年3月'!R127+'106年4月'!R127+'106年5月'!R127+'106年6月'!R127+'106年7月'!R127+'106年8月'!R127+'106年9月'!R127+'106年10月'!R127+'106年11月'!R127+'106年12月'!R127</f>
        <v>0</v>
      </c>
      <c r="S127" s="87">
        <f>'106年1月'!S127+'106年2月'!S127+'106年3月'!S127+'106年4月'!S127+'106年5月'!S127+'106年6月'!S127+'106年7月'!S127+'106年8月'!S127+'106年9月'!S127+'106年10月'!S127+'106年11月'!S127+'106年12月'!S127</f>
        <v>0</v>
      </c>
      <c r="T127" s="87">
        <f t="shared" ref="T127:T128" si="1091">R127+S127</f>
        <v>0</v>
      </c>
      <c r="U127" s="87">
        <f>'106年1月'!U127+'106年2月'!U127+'106年3月'!U127+'106年4月'!U127+'106年5月'!U127+'106年6月'!U127+'106年7月'!U127+'106年8月'!U127+'106年9月'!U127+'106年10月'!U127+'106年11月'!U127+'106年12月'!U127</f>
        <v>34323530.259999998</v>
      </c>
      <c r="V127" s="87">
        <f>'106年1月'!V127+'106年2月'!V127+'106年3月'!V127+'106年4月'!V127+'106年5月'!V127+'106年6月'!V127+'106年7月'!V127+'106年8月'!V127+'106年9月'!V127+'106年10月'!V127+'106年11月'!V127+'106年12月'!V127</f>
        <v>886766071</v>
      </c>
      <c r="W127" s="87">
        <f t="shared" ref="W127:W128" si="1092">U127+V127</f>
        <v>921089601.25999999</v>
      </c>
      <c r="X127" s="87">
        <f>'106年1月'!X127+'106年2月'!X127+'106年3月'!X127+'106年4月'!X127+'106年5月'!X127+'106年6月'!X127+'106年7月'!X127+'106年8月'!X127+'106年9月'!X127+'106年10月'!X127+'106年11月'!X127+'106年12月'!X127</f>
        <v>0</v>
      </c>
      <c r="Y127" s="87">
        <f>'106年1月'!Y127+'106年2月'!Y127+'106年3月'!Y127+'106年4月'!Y127+'106年5月'!Y127+'106年6月'!Y127+'106年7月'!Y127+'106年8月'!Y127+'106年9月'!Y127+'106年10月'!Y127+'106年11月'!Y127+'106年12月'!Y127</f>
        <v>0</v>
      </c>
      <c r="Z127" s="87">
        <f t="shared" ref="Z127:Z128" si="1093">X127+Y127</f>
        <v>0</v>
      </c>
      <c r="AA127" s="87">
        <f>'106年1月'!AA127+'106年2月'!AA127+'106年3月'!AA127+'106年4月'!AA127+'106年5月'!AA127+'106年6月'!AA127+'106年7月'!AA127+'106年8月'!AA127+'106年9月'!AA127+'106年10月'!AA127+'106年11月'!AA127+'106年12月'!AA127</f>
        <v>0</v>
      </c>
      <c r="AB127" s="87">
        <f>'106年1月'!AB127+'106年2月'!AB127+'106年3月'!AB127+'106年4月'!AB127+'106年5月'!AB127+'106年6月'!AB127+'106年7月'!AB127+'106年8月'!AB127+'106年9月'!AB127+'106年10月'!AB127+'106年11月'!AB127+'106年12月'!AB127</f>
        <v>0</v>
      </c>
      <c r="AC127" s="87">
        <f t="shared" ref="AC127:AC128" si="1094">AA127+AB127</f>
        <v>0</v>
      </c>
    </row>
    <row r="128" spans="1:34" s="68" customFormat="1" ht="21" customHeight="1">
      <c r="A128" s="129"/>
      <c r="B128" s="61" t="s">
        <v>384</v>
      </c>
      <c r="C128" s="87">
        <f t="shared" si="1084"/>
        <v>0</v>
      </c>
      <c r="D128" s="87">
        <f t="shared" si="1085"/>
        <v>0</v>
      </c>
      <c r="E128" s="87">
        <f t="shared" si="1086"/>
        <v>0</v>
      </c>
      <c r="F128" s="87">
        <f>'106年1月'!F128+'106年2月'!F128+'106年3月'!F128+'106年4月'!F128+'106年5月'!F128+'106年6月'!F128+'106年7月'!F128+'106年8月'!F128+'106年9月'!F128+'106年10月'!F128+'106年11月'!F128+'106年12月'!F128</f>
        <v>0</v>
      </c>
      <c r="G128" s="87">
        <f>'106年1月'!G128+'106年2月'!G128+'106年3月'!G128+'106年4月'!G128+'106年5月'!G128+'106年6月'!G128+'106年7月'!G128+'106年8月'!G128+'106年9月'!G128+'106年10月'!G128+'106年11月'!G128+'106年12月'!G128</f>
        <v>0</v>
      </c>
      <c r="H128" s="87">
        <f t="shared" si="1087"/>
        <v>0</v>
      </c>
      <c r="I128" s="87">
        <f>'106年1月'!I128+'106年2月'!I128+'106年3月'!I128+'106年4月'!I128+'106年5月'!I128+'106年6月'!I128+'106年7月'!I128+'106年8月'!I128+'106年9月'!I128+'106年10月'!I128+'106年11月'!I128+'106年12月'!I128</f>
        <v>0</v>
      </c>
      <c r="J128" s="87">
        <f>'106年1月'!J128+'106年2月'!J128+'106年3月'!J128+'106年4月'!J128+'106年5月'!J128+'106年6月'!J128+'106年7月'!J128+'106年8月'!J128+'106年9月'!J128+'106年10月'!J128+'106年11月'!J128+'106年12月'!J128</f>
        <v>0</v>
      </c>
      <c r="K128" s="87">
        <f t="shared" si="1088"/>
        <v>0</v>
      </c>
      <c r="L128" s="87">
        <f>'106年1月'!L128+'106年2月'!L128+'106年3月'!L128+'106年4月'!L128+'106年5月'!L128+'106年6月'!L128+'106年7月'!L128+'106年8月'!L128+'106年9月'!L128+'106年10月'!L128+'106年11月'!L128+'106年12月'!L128</f>
        <v>0</v>
      </c>
      <c r="M128" s="87">
        <f>'106年1月'!M128+'106年2月'!M128+'106年3月'!M128+'106年4月'!M128+'106年5月'!M128+'106年6月'!M128+'106年7月'!M128+'106年8月'!M128+'106年9月'!M128+'106年10月'!M128+'106年11月'!M128+'106年12月'!M128</f>
        <v>0</v>
      </c>
      <c r="N128" s="87">
        <f t="shared" si="1089"/>
        <v>0</v>
      </c>
      <c r="O128" s="87">
        <f>'106年1月'!O128+'106年2月'!O128+'106年3月'!O128+'106年4月'!O128+'106年5月'!O128+'106年6月'!O128+'106年7月'!O128+'106年8月'!O128+'106年9月'!O128+'106年10月'!O128+'106年11月'!O128+'106年12月'!O128</f>
        <v>0</v>
      </c>
      <c r="P128" s="87">
        <f>'106年1月'!P128+'106年2月'!P128+'106年3月'!P128+'106年4月'!P128+'106年5月'!P128+'106年6月'!P128+'106年7月'!P128+'106年8月'!P128+'106年9月'!P128+'106年10月'!P128+'106年11月'!P128+'106年12月'!P128</f>
        <v>0</v>
      </c>
      <c r="Q128" s="87">
        <f t="shared" si="1090"/>
        <v>0</v>
      </c>
      <c r="R128" s="87">
        <f>'106年1月'!R128+'106年2月'!R128+'106年3月'!R128+'106年4月'!R128+'106年5月'!R128+'106年6月'!R128+'106年7月'!R128+'106年8月'!R128+'106年9月'!R128+'106年10月'!R128+'106年11月'!R128+'106年12月'!R128</f>
        <v>0</v>
      </c>
      <c r="S128" s="87">
        <f>'106年1月'!S128+'106年2月'!S128+'106年3月'!S128+'106年4月'!S128+'106年5月'!S128+'106年6月'!S128+'106年7月'!S128+'106年8月'!S128+'106年9月'!S128+'106年10月'!S128+'106年11月'!S128+'106年12月'!S128</f>
        <v>0</v>
      </c>
      <c r="T128" s="87">
        <f t="shared" si="1091"/>
        <v>0</v>
      </c>
      <c r="U128" s="87">
        <f>'106年1月'!U128+'106年2月'!U128+'106年3月'!U128+'106年4月'!U128+'106年5月'!U128+'106年6月'!U128+'106年7月'!U128+'106年8月'!U128+'106年9月'!U128+'106年10月'!U128+'106年11月'!U128+'106年12月'!U128</f>
        <v>0</v>
      </c>
      <c r="V128" s="87">
        <f>'106年1月'!V128+'106年2月'!V128+'106年3月'!V128+'106年4月'!V128+'106年5月'!V128+'106年6月'!V128+'106年7月'!V128+'106年8月'!V128+'106年9月'!V128+'106年10月'!V128+'106年11月'!V128+'106年12月'!V128</f>
        <v>0</v>
      </c>
      <c r="W128" s="87">
        <f t="shared" si="1092"/>
        <v>0</v>
      </c>
      <c r="X128" s="87">
        <f>'106年1月'!X128+'106年2月'!X128+'106年3月'!X128+'106年4月'!X128+'106年5月'!X128+'106年6月'!X128+'106年7月'!X128+'106年8月'!X128+'106年9月'!X128+'106年10月'!X128+'106年11月'!X128+'106年12月'!X128</f>
        <v>0</v>
      </c>
      <c r="Y128" s="87">
        <f>'106年1月'!Y128+'106年2月'!Y128+'106年3月'!Y128+'106年4月'!Y128+'106年5月'!Y128+'106年6月'!Y128+'106年7月'!Y128+'106年8月'!Y128+'106年9月'!Y128+'106年10月'!Y128+'106年11月'!Y128+'106年12月'!Y128</f>
        <v>0</v>
      </c>
      <c r="Z128" s="87">
        <f t="shared" si="1093"/>
        <v>0</v>
      </c>
      <c r="AA128" s="87">
        <f>'106年1月'!AA128+'106年2月'!AA128+'106年3月'!AA128+'106年4月'!AA128+'106年5月'!AA128+'106年6月'!AA128+'106年7月'!AA128+'106年8月'!AA128+'106年9月'!AA128+'106年10月'!AA128+'106年11月'!AA128+'106年12月'!AA128</f>
        <v>0</v>
      </c>
      <c r="AB128" s="87">
        <f>'106年1月'!AB128+'106年2月'!AB128+'106年3月'!AB128+'106年4月'!AB128+'106年5月'!AB128+'106年6月'!AB128+'106年7月'!AB128+'106年8月'!AB128+'106年9月'!AB128+'106年10月'!AB128+'106年11月'!AB128+'106年12月'!AB128</f>
        <v>0</v>
      </c>
      <c r="AC128" s="87">
        <f t="shared" si="1094"/>
        <v>0</v>
      </c>
    </row>
    <row r="129" spans="1:34">
      <c r="A129" s="71" t="s">
        <v>385</v>
      </c>
      <c r="B129" s="71"/>
      <c r="C129" s="100">
        <f>C126+C127+C128</f>
        <v>40362530.259999998</v>
      </c>
      <c r="D129" s="100">
        <f t="shared" ref="D129" si="1095">D126+D127+D128</f>
        <v>901415761</v>
      </c>
      <c r="E129" s="100">
        <f t="shared" ref="E129" si="1096">E126+E127+E128</f>
        <v>941778291.25999999</v>
      </c>
      <c r="F129" s="100">
        <f t="shared" ref="F129" si="1097">F126+F127+F128</f>
        <v>0</v>
      </c>
      <c r="G129" s="100">
        <f t="shared" ref="G129" si="1098">G126+G127+G128</f>
        <v>0</v>
      </c>
      <c r="H129" s="100">
        <f t="shared" ref="H129" si="1099">H126+H127+H128</f>
        <v>0</v>
      </c>
      <c r="I129" s="100">
        <f t="shared" ref="I129" si="1100">I126+I127+I128</f>
        <v>0</v>
      </c>
      <c r="J129" s="100">
        <f t="shared" ref="J129" si="1101">J126+J127+J128</f>
        <v>0</v>
      </c>
      <c r="K129" s="100">
        <f t="shared" ref="K129" si="1102">K126+K127+K128</f>
        <v>0</v>
      </c>
      <c r="L129" s="100">
        <f t="shared" ref="L129" si="1103">L126+L127+L128</f>
        <v>0</v>
      </c>
      <c r="M129" s="100">
        <f t="shared" ref="M129" si="1104">M126+M127+M128</f>
        <v>0</v>
      </c>
      <c r="N129" s="100">
        <f t="shared" ref="N129" si="1105">N126+N127+N128</f>
        <v>0</v>
      </c>
      <c r="O129" s="100">
        <f t="shared" ref="O129" si="1106">O126+O127+O128</f>
        <v>0</v>
      </c>
      <c r="P129" s="100">
        <f t="shared" ref="P129" si="1107">P126+P127+P128</f>
        <v>0</v>
      </c>
      <c r="Q129" s="100">
        <f t="shared" ref="Q129" si="1108">Q126+Q127+Q128</f>
        <v>0</v>
      </c>
      <c r="R129" s="100">
        <f t="shared" ref="R129" si="1109">R126+R127+R128</f>
        <v>0</v>
      </c>
      <c r="S129" s="100">
        <f t="shared" ref="S129" si="1110">S126+S127+S128</f>
        <v>0</v>
      </c>
      <c r="T129" s="100">
        <f t="shared" ref="T129" si="1111">T126+T127+T128</f>
        <v>0</v>
      </c>
      <c r="U129" s="100">
        <f t="shared" ref="U129" si="1112">U126+U127+U128</f>
        <v>40362530.259999998</v>
      </c>
      <c r="V129" s="100">
        <f t="shared" ref="V129" si="1113">V126+V127+V128</f>
        <v>901415761</v>
      </c>
      <c r="W129" s="100">
        <f t="shared" ref="W129" si="1114">W126+W127+W128</f>
        <v>941778291.25999999</v>
      </c>
      <c r="X129" s="100">
        <f t="shared" ref="X129" si="1115">X126+X127+X128</f>
        <v>0</v>
      </c>
      <c r="Y129" s="100">
        <f t="shared" ref="Y129" si="1116">Y126+Y127+Y128</f>
        <v>0</v>
      </c>
      <c r="Z129" s="100">
        <f t="shared" ref="Z129" si="1117">Z126+Z127+Z128</f>
        <v>0</v>
      </c>
      <c r="AA129" s="100">
        <f t="shared" ref="AA129" si="1118">AA126+AA127+AA128</f>
        <v>0</v>
      </c>
      <c r="AB129" s="100">
        <f t="shared" ref="AB129" si="1119">AB126+AB127+AB128</f>
        <v>0</v>
      </c>
      <c r="AC129" s="100">
        <f t="shared" ref="AC129" si="1120">AC126+AC127+AC128</f>
        <v>0</v>
      </c>
      <c r="AD129" s="68"/>
      <c r="AE129" s="68"/>
      <c r="AF129" s="68"/>
      <c r="AG129" s="68"/>
      <c r="AH129" s="68"/>
    </row>
    <row r="130" spans="1:34" s="68" customFormat="1">
      <c r="A130" s="128" t="s">
        <v>416</v>
      </c>
      <c r="B130" s="62" t="s">
        <v>382</v>
      </c>
      <c r="C130" s="87">
        <f>F130+I130+L130+O130+R130+U130+X130+AA130</f>
        <v>0</v>
      </c>
      <c r="D130" s="87">
        <f>G130+J130+M130+P130+S130+V130+Y130+AB130</f>
        <v>0</v>
      </c>
      <c r="E130" s="87">
        <f>C130+D130</f>
        <v>0</v>
      </c>
      <c r="F130" s="87">
        <f>'106年1月'!F130+'106年2月'!F130+'106年3月'!F130+'106年4月'!F130+'106年5月'!F130+'106年6月'!F130+'106年7月'!F130+'106年8月'!F130+'106年9月'!F130+'106年10月'!F130+'106年11月'!F130+'106年12月'!F130</f>
        <v>0</v>
      </c>
      <c r="G130" s="87">
        <f>'106年1月'!G130+'106年2月'!G130+'106年3月'!G130+'106年4月'!G130+'106年5月'!G130+'106年6月'!G130+'106年7月'!G130+'106年8月'!G130+'106年9月'!G130+'106年10月'!G130+'106年11月'!G130+'106年12月'!G130</f>
        <v>0</v>
      </c>
      <c r="H130" s="87">
        <f>F130+G130</f>
        <v>0</v>
      </c>
      <c r="I130" s="87">
        <f>'106年1月'!I130+'106年2月'!I130+'106年3月'!I130+'106年4月'!I130+'106年5月'!I130+'106年6月'!I130+'106年7月'!I130+'106年8月'!I130+'106年9月'!I130+'106年10月'!I130+'106年11月'!I130+'106年12月'!I130</f>
        <v>0</v>
      </c>
      <c r="J130" s="87">
        <f>'106年1月'!J130+'106年2月'!J130+'106年3月'!J130+'106年4月'!J130+'106年5月'!J130+'106年6月'!J130+'106年7月'!J130+'106年8月'!J130+'106年9月'!J130+'106年10月'!J130+'106年11月'!J130+'106年12月'!J130</f>
        <v>0</v>
      </c>
      <c r="K130" s="87">
        <f>I130+J130</f>
        <v>0</v>
      </c>
      <c r="L130" s="87">
        <f>'106年1月'!L130+'106年2月'!L130+'106年3月'!L130+'106年4月'!L130+'106年5月'!L130+'106年6月'!L130+'106年7月'!L130+'106年8月'!L130+'106年9月'!L130+'106年10月'!L130+'106年11月'!L130+'106年12月'!L130</f>
        <v>0</v>
      </c>
      <c r="M130" s="87">
        <f>'106年1月'!M130+'106年2月'!M130+'106年3月'!M130+'106年4月'!M130+'106年5月'!M130+'106年6月'!M130+'106年7月'!M130+'106年8月'!M130+'106年9月'!M130+'106年10月'!M130+'106年11月'!M130+'106年12月'!M130</f>
        <v>0</v>
      </c>
      <c r="N130" s="87">
        <f>L130+M130</f>
        <v>0</v>
      </c>
      <c r="O130" s="87">
        <f>'106年1月'!O130+'106年2月'!O130+'106年3月'!O130+'106年4月'!O130+'106年5月'!O130+'106年6月'!O130+'106年7月'!O130+'106年8月'!O130+'106年9月'!O130+'106年10月'!O130+'106年11月'!O130+'106年12月'!O130</f>
        <v>0</v>
      </c>
      <c r="P130" s="87">
        <f>'106年1月'!P130+'106年2月'!P130+'106年3月'!P130+'106年4月'!P130+'106年5月'!P130+'106年6月'!P130+'106年7月'!P130+'106年8月'!P130+'106年9月'!P130+'106年10月'!P130+'106年11月'!P130+'106年12月'!P130</f>
        <v>0</v>
      </c>
      <c r="Q130" s="87">
        <f>O130+P130</f>
        <v>0</v>
      </c>
      <c r="R130" s="87">
        <f>'106年1月'!R130+'106年2月'!R130+'106年3月'!R130+'106年4月'!R130+'106年5月'!R130+'106年6月'!R130+'106年7月'!R130+'106年8月'!R130+'106年9月'!R130+'106年10月'!R130+'106年11月'!R130+'106年12月'!R130</f>
        <v>0</v>
      </c>
      <c r="S130" s="87">
        <f>'106年1月'!S130+'106年2月'!S130+'106年3月'!S130+'106年4月'!S130+'106年5月'!S130+'106年6月'!S130+'106年7月'!S130+'106年8月'!S130+'106年9月'!S130+'106年10月'!S130+'106年11月'!S130+'106年12月'!S130</f>
        <v>0</v>
      </c>
      <c r="T130" s="87">
        <f>R130+S130</f>
        <v>0</v>
      </c>
      <c r="U130" s="87">
        <f>'106年1月'!U130+'106年2月'!U130+'106年3月'!U130+'106年4月'!U130+'106年5月'!U130+'106年6月'!U130+'106年7月'!U130+'106年8月'!U130+'106年9月'!U130+'106年10月'!U130+'106年11月'!U130+'106年12月'!U130</f>
        <v>0</v>
      </c>
      <c r="V130" s="87">
        <f>'106年1月'!V130+'106年2月'!V130+'106年3月'!V130+'106年4月'!V130+'106年5月'!V130+'106年6月'!V130+'106年7月'!V130+'106年8月'!V130+'106年9月'!V130+'106年10月'!V130+'106年11月'!V130+'106年12月'!V130</f>
        <v>0</v>
      </c>
      <c r="W130" s="87">
        <f>U130+V130</f>
        <v>0</v>
      </c>
      <c r="X130" s="87">
        <f>'106年1月'!X130+'106年2月'!X130+'106年3月'!X130+'106年4月'!X130+'106年5月'!X130+'106年6月'!X130+'106年7月'!X130+'106年8月'!X130+'106年9月'!X130+'106年10月'!X130+'106年11月'!X130+'106年12月'!X130</f>
        <v>0</v>
      </c>
      <c r="Y130" s="87">
        <f>'106年1月'!Y130+'106年2月'!Y130+'106年3月'!Y130+'106年4月'!Y130+'106年5月'!Y130+'106年6月'!Y130+'106年7月'!Y130+'106年8月'!Y130+'106年9月'!Y130+'106年10月'!Y130+'106年11月'!Y130+'106年12月'!Y130</f>
        <v>0</v>
      </c>
      <c r="Z130" s="87">
        <f>X130+Y130</f>
        <v>0</v>
      </c>
      <c r="AA130" s="87">
        <f>'106年1月'!AA130+'106年2月'!AA130+'106年3月'!AA130+'106年4月'!AA130+'106年5月'!AA130+'106年6月'!AA130+'106年7月'!AA130+'106年8月'!AA130+'106年9月'!AA130+'106年10月'!AA130+'106年11月'!AA130+'106年12月'!AA130</f>
        <v>0</v>
      </c>
      <c r="AB130" s="87">
        <f>'106年1月'!AB130+'106年2月'!AB130+'106年3月'!AB130+'106年4月'!AB130+'106年5月'!AB130+'106年6月'!AB130+'106年7月'!AB130+'106年8月'!AB130+'106年9月'!AB130+'106年10月'!AB130+'106年11月'!AB130+'106年12月'!AB130</f>
        <v>0</v>
      </c>
      <c r="AC130" s="87">
        <f>AA130+AB130</f>
        <v>0</v>
      </c>
    </row>
    <row r="131" spans="1:34" s="68" customFormat="1">
      <c r="A131" s="129"/>
      <c r="B131" s="61" t="s">
        <v>383</v>
      </c>
      <c r="C131" s="87">
        <f t="shared" ref="C131:C132" si="1121">F131+I131+L131+O131+R131+U131+X131+AA131</f>
        <v>35977000</v>
      </c>
      <c r="D131" s="87">
        <f t="shared" ref="D131:D132" si="1122">G131+J131+M131+P131+S131+V131+Y131+AB131</f>
        <v>0</v>
      </c>
      <c r="E131" s="87">
        <f t="shared" ref="E131:E132" si="1123">C131+D131</f>
        <v>35977000</v>
      </c>
      <c r="F131" s="87">
        <f>'106年1月'!F131+'106年2月'!F131+'106年3月'!F131+'106年4月'!F131+'106年5月'!F131+'106年6月'!F131+'106年7月'!F131+'106年8月'!F131+'106年9月'!F131+'106年10月'!F131+'106年11月'!F131+'106年12月'!F131</f>
        <v>0</v>
      </c>
      <c r="G131" s="87">
        <f>'106年1月'!G131+'106年2月'!G131+'106年3月'!G131+'106年4月'!G131+'106年5月'!G131+'106年6月'!G131+'106年7月'!G131+'106年8月'!G131+'106年9月'!G131+'106年10月'!G131+'106年11月'!G131+'106年12月'!G131</f>
        <v>0</v>
      </c>
      <c r="H131" s="87">
        <f t="shared" ref="H131:H132" si="1124">F131+G131</f>
        <v>0</v>
      </c>
      <c r="I131" s="87">
        <f>'106年1月'!I131+'106年2月'!I131+'106年3月'!I131+'106年4月'!I131+'106年5月'!I131+'106年6月'!I131+'106年7月'!I131+'106年8月'!I131+'106年9月'!I131+'106年10月'!I131+'106年11月'!I131+'106年12月'!I131</f>
        <v>0</v>
      </c>
      <c r="J131" s="87">
        <f>'106年1月'!J131+'106年2月'!J131+'106年3月'!J131+'106年4月'!J131+'106年5月'!J131+'106年6月'!J131+'106年7月'!J131+'106年8月'!J131+'106年9月'!J131+'106年10月'!J131+'106年11月'!J131+'106年12月'!J131</f>
        <v>0</v>
      </c>
      <c r="K131" s="87">
        <f t="shared" ref="K131:K132" si="1125">I131+J131</f>
        <v>0</v>
      </c>
      <c r="L131" s="87">
        <f>'106年1月'!L131+'106年2月'!L131+'106年3月'!L131+'106年4月'!L131+'106年5月'!L131+'106年6月'!L131+'106年7月'!L131+'106年8月'!L131+'106年9月'!L131+'106年10月'!L131+'106年11月'!L131+'106年12月'!L131</f>
        <v>0</v>
      </c>
      <c r="M131" s="87">
        <f>'106年1月'!M131+'106年2月'!M131+'106年3月'!M131+'106年4月'!M131+'106年5月'!M131+'106年6月'!M131+'106年7月'!M131+'106年8月'!M131+'106年9月'!M131+'106年10月'!M131+'106年11月'!M131+'106年12月'!M131</f>
        <v>0</v>
      </c>
      <c r="N131" s="87">
        <f t="shared" ref="N131:N132" si="1126">L131+M131</f>
        <v>0</v>
      </c>
      <c r="O131" s="87">
        <f>'106年1月'!O131+'106年2月'!O131+'106年3月'!O131+'106年4月'!O131+'106年5月'!O131+'106年6月'!O131+'106年7月'!O131+'106年8月'!O131+'106年9月'!O131+'106年10月'!O131+'106年11月'!O131+'106年12月'!O131</f>
        <v>0</v>
      </c>
      <c r="P131" s="87">
        <f>'106年1月'!P131+'106年2月'!P131+'106年3月'!P131+'106年4月'!P131+'106年5月'!P131+'106年6月'!P131+'106年7月'!P131+'106年8月'!P131+'106年9月'!P131+'106年10月'!P131+'106年11月'!P131+'106年12月'!P131</f>
        <v>0</v>
      </c>
      <c r="Q131" s="87">
        <f t="shared" ref="Q131:Q132" si="1127">O131+P131</f>
        <v>0</v>
      </c>
      <c r="R131" s="87">
        <f>'106年1月'!R131+'106年2月'!R131+'106年3月'!R131+'106年4月'!R131+'106年5月'!R131+'106年6月'!R131+'106年7月'!R131+'106年8月'!R131+'106年9月'!R131+'106年10月'!R131+'106年11月'!R131+'106年12月'!R131</f>
        <v>0</v>
      </c>
      <c r="S131" s="87">
        <f>'106年1月'!S131+'106年2月'!S131+'106年3月'!S131+'106年4月'!S131+'106年5月'!S131+'106年6月'!S131+'106年7月'!S131+'106年8月'!S131+'106年9月'!S131+'106年10月'!S131+'106年11月'!S131+'106年12月'!S131</f>
        <v>0</v>
      </c>
      <c r="T131" s="87">
        <f t="shared" ref="T131:T132" si="1128">R131+S131</f>
        <v>0</v>
      </c>
      <c r="U131" s="87">
        <f>'106年1月'!U131+'106年2月'!U131+'106年3月'!U131+'106年4月'!U131+'106年5月'!U131+'106年6月'!U131+'106年7月'!U131+'106年8月'!U131+'106年9月'!U131+'106年10月'!U131+'106年11月'!U131+'106年12月'!U131</f>
        <v>35977000</v>
      </c>
      <c r="V131" s="87">
        <f>'106年1月'!V131+'106年2月'!V131+'106年3月'!V131+'106年4月'!V131+'106年5月'!V131+'106年6月'!V131+'106年7月'!V131+'106年8月'!V131+'106年9月'!V131+'106年10月'!V131+'106年11月'!V131+'106年12月'!V131</f>
        <v>0</v>
      </c>
      <c r="W131" s="87">
        <f t="shared" ref="W131:W132" si="1129">U131+V131</f>
        <v>35977000</v>
      </c>
      <c r="X131" s="87">
        <f>'106年1月'!X131+'106年2月'!X131+'106年3月'!X131+'106年4月'!X131+'106年5月'!X131+'106年6月'!X131+'106年7月'!X131+'106年8月'!X131+'106年9月'!X131+'106年10月'!X131+'106年11月'!X131+'106年12月'!X131</f>
        <v>0</v>
      </c>
      <c r="Y131" s="87">
        <f>'106年1月'!Y131+'106年2月'!Y131+'106年3月'!Y131+'106年4月'!Y131+'106年5月'!Y131+'106年6月'!Y131+'106年7月'!Y131+'106年8月'!Y131+'106年9月'!Y131+'106年10月'!Y131+'106年11月'!Y131+'106年12月'!Y131</f>
        <v>0</v>
      </c>
      <c r="Z131" s="87">
        <f t="shared" ref="Z131:Z132" si="1130">X131+Y131</f>
        <v>0</v>
      </c>
      <c r="AA131" s="87">
        <f>'106年1月'!AA131+'106年2月'!AA131+'106年3月'!AA131+'106年4月'!AA131+'106年5月'!AA131+'106年6月'!AA131+'106年7月'!AA131+'106年8月'!AA131+'106年9月'!AA131+'106年10月'!AA131+'106年11月'!AA131+'106年12月'!AA131</f>
        <v>0</v>
      </c>
      <c r="AB131" s="87">
        <f>'106年1月'!AB131+'106年2月'!AB131+'106年3月'!AB131+'106年4月'!AB131+'106年5月'!AB131+'106年6月'!AB131+'106年7月'!AB131+'106年8月'!AB131+'106年9月'!AB131+'106年10月'!AB131+'106年11月'!AB131+'106年12月'!AB131</f>
        <v>0</v>
      </c>
      <c r="AC131" s="87">
        <f t="shared" ref="AC131:AC132" si="1131">AA131+AB131</f>
        <v>0</v>
      </c>
    </row>
    <row r="132" spans="1:34" s="68" customFormat="1">
      <c r="A132" s="129"/>
      <c r="B132" s="61" t="s">
        <v>384</v>
      </c>
      <c r="C132" s="87">
        <f t="shared" si="1121"/>
        <v>105667417.09300001</v>
      </c>
      <c r="D132" s="87">
        <f t="shared" si="1122"/>
        <v>56296057.019000001</v>
      </c>
      <c r="E132" s="87">
        <f t="shared" si="1123"/>
        <v>161963474.11200002</v>
      </c>
      <c r="F132" s="87">
        <f>'106年1月'!F132+'106年2月'!F132+'106年3月'!F132+'106年4月'!F132+'106年5月'!F132+'106年6月'!F132+'106年7月'!F132+'106年8月'!F132+'106年9月'!F132+'106年10月'!F132+'106年11月'!F132+'106年12月'!F132</f>
        <v>72881340.281000003</v>
      </c>
      <c r="G132" s="87">
        <f>'106年1月'!G132+'106年2月'!G132+'106年3月'!G132+'106年4月'!G132+'106年5月'!G132+'106年6月'!G132+'106年7月'!G132+'106年8月'!G132+'106年9月'!G132+'106年10月'!G132+'106年11月'!G132+'106年12月'!G132</f>
        <v>54085132.586000003</v>
      </c>
      <c r="H132" s="87">
        <f t="shared" si="1124"/>
        <v>126966472.86700001</v>
      </c>
      <c r="I132" s="87">
        <f>'106年1月'!I132+'106年2月'!I132+'106年3月'!I132+'106年4月'!I132+'106年5月'!I132+'106年6月'!I132+'106年7月'!I132+'106年8月'!I132+'106年9月'!I132+'106年10月'!I132+'106年11月'!I132+'106年12月'!I132</f>
        <v>1061195.7520000001</v>
      </c>
      <c r="J132" s="87">
        <f>'106年1月'!J132+'106年2月'!J132+'106年3月'!J132+'106年4月'!J132+'106年5月'!J132+'106年6月'!J132+'106年7月'!J132+'106年8月'!J132+'106年9月'!J132+'106年10月'!J132+'106年11月'!J132+'106年12月'!J132</f>
        <v>2210924.4330000002</v>
      </c>
      <c r="K132" s="87">
        <f t="shared" si="1125"/>
        <v>3272120.1850000005</v>
      </c>
      <c r="L132" s="87">
        <f>'106年1月'!L132+'106年2月'!L132+'106年3月'!L132+'106年4月'!L132+'106年5月'!L132+'106年6月'!L132+'106年7月'!L132+'106年8月'!L132+'106年9月'!L132+'106年10月'!L132+'106年11月'!L132+'106年12月'!L132</f>
        <v>0</v>
      </c>
      <c r="M132" s="87">
        <f>'106年1月'!M132+'106年2月'!M132+'106年3月'!M132+'106年4月'!M132+'106年5月'!M132+'106年6月'!M132+'106年7月'!M132+'106年8月'!M132+'106年9月'!M132+'106年10月'!M132+'106年11月'!M132+'106年12月'!M132</f>
        <v>0</v>
      </c>
      <c r="N132" s="87">
        <f t="shared" si="1126"/>
        <v>0</v>
      </c>
      <c r="O132" s="87">
        <f>'106年1月'!O132+'106年2月'!O132+'106年3月'!O132+'106年4月'!O132+'106年5月'!O132+'106年6月'!O132+'106年7月'!O132+'106年8月'!O132+'106年9月'!O132+'106年10月'!O132+'106年11月'!O132+'106年12月'!O132</f>
        <v>0</v>
      </c>
      <c r="P132" s="87">
        <f>'106年1月'!P132+'106年2月'!P132+'106年3月'!P132+'106年4月'!P132+'106年5月'!P132+'106年6月'!P132+'106年7月'!P132+'106年8月'!P132+'106年9月'!P132+'106年10月'!P132+'106年11月'!P132+'106年12月'!P132</f>
        <v>0</v>
      </c>
      <c r="Q132" s="87">
        <f t="shared" si="1127"/>
        <v>0</v>
      </c>
      <c r="R132" s="87">
        <f>'106年1月'!R132+'106年2月'!R132+'106年3月'!R132+'106年4月'!R132+'106年5月'!R132+'106年6月'!R132+'106年7月'!R132+'106年8月'!R132+'106年9月'!R132+'106年10月'!R132+'106年11月'!R132+'106年12月'!R132</f>
        <v>0</v>
      </c>
      <c r="S132" s="87">
        <f>'106年1月'!S132+'106年2月'!S132+'106年3月'!S132+'106年4月'!S132+'106年5月'!S132+'106年6月'!S132+'106年7月'!S132+'106年8月'!S132+'106年9月'!S132+'106年10月'!S132+'106年11月'!S132+'106年12月'!S132</f>
        <v>0</v>
      </c>
      <c r="T132" s="87">
        <f t="shared" si="1128"/>
        <v>0</v>
      </c>
      <c r="U132" s="87">
        <f>'106年1月'!U132+'106年2月'!U132+'106年3月'!U132+'106年4月'!U132+'106年5月'!U132+'106年6月'!U132+'106年7月'!U132+'106年8月'!U132+'106年9月'!U132+'106年10月'!U132+'106年11月'!U132+'106年12月'!U132</f>
        <v>31724881.059999999</v>
      </c>
      <c r="V132" s="87">
        <f>'106年1月'!V132+'106年2月'!V132+'106年3月'!V132+'106年4月'!V132+'106年5月'!V132+'106年6月'!V132+'106年7月'!V132+'106年8月'!V132+'106年9月'!V132+'106年10月'!V132+'106年11月'!V132+'106年12月'!V132</f>
        <v>0</v>
      </c>
      <c r="W132" s="87">
        <f t="shared" si="1129"/>
        <v>31724881.059999999</v>
      </c>
      <c r="X132" s="87">
        <f>'106年1月'!X132+'106年2月'!X132+'106年3月'!X132+'106年4月'!X132+'106年5月'!X132+'106年6月'!X132+'106年7月'!X132+'106年8月'!X132+'106年9月'!X132+'106年10月'!X132+'106年11月'!X132+'106年12月'!X132</f>
        <v>0</v>
      </c>
      <c r="Y132" s="87">
        <f>'106年1月'!Y132+'106年2月'!Y132+'106年3月'!Y132+'106年4月'!Y132+'106年5月'!Y132+'106年6月'!Y132+'106年7月'!Y132+'106年8月'!Y132+'106年9月'!Y132+'106年10月'!Y132+'106年11月'!Y132+'106年12月'!Y132</f>
        <v>0</v>
      </c>
      <c r="Z132" s="87">
        <f t="shared" si="1130"/>
        <v>0</v>
      </c>
      <c r="AA132" s="87">
        <f>'106年1月'!AA132+'106年2月'!AA132+'106年3月'!AA132+'106年4月'!AA132+'106年5月'!AA132+'106年6月'!AA132+'106年7月'!AA132+'106年8月'!AA132+'106年9月'!AA132+'106年10月'!AA132+'106年11月'!AA132+'106年12月'!AA132</f>
        <v>0</v>
      </c>
      <c r="AB132" s="87">
        <f>'106年1月'!AB132+'106年2月'!AB132+'106年3月'!AB132+'106年4月'!AB132+'106年5月'!AB132+'106年6月'!AB132+'106年7月'!AB132+'106年8月'!AB132+'106年9月'!AB132+'106年10月'!AB132+'106年11月'!AB132+'106年12月'!AB132</f>
        <v>0</v>
      </c>
      <c r="AC132" s="87">
        <f t="shared" si="1131"/>
        <v>0</v>
      </c>
    </row>
    <row r="133" spans="1:34">
      <c r="A133" s="71" t="s">
        <v>385</v>
      </c>
      <c r="B133" s="71"/>
      <c r="C133" s="100">
        <f>C130+C131+C132</f>
        <v>141644417.09299999</v>
      </c>
      <c r="D133" s="100">
        <f t="shared" ref="D133" si="1132">D130+D131+D132</f>
        <v>56296057.019000001</v>
      </c>
      <c r="E133" s="100">
        <f t="shared" ref="E133" si="1133">E130+E131+E132</f>
        <v>197940474.11200002</v>
      </c>
      <c r="F133" s="100">
        <f t="shared" ref="F133" si="1134">F130+F131+F132</f>
        <v>72881340.281000003</v>
      </c>
      <c r="G133" s="100">
        <f t="shared" ref="G133" si="1135">G130+G131+G132</f>
        <v>54085132.586000003</v>
      </c>
      <c r="H133" s="100">
        <f t="shared" ref="H133" si="1136">H130+H131+H132</f>
        <v>126966472.86700001</v>
      </c>
      <c r="I133" s="100">
        <f t="shared" ref="I133" si="1137">I130+I131+I132</f>
        <v>1061195.7520000001</v>
      </c>
      <c r="J133" s="100">
        <f t="shared" ref="J133" si="1138">J130+J131+J132</f>
        <v>2210924.4330000002</v>
      </c>
      <c r="K133" s="100">
        <f t="shared" ref="K133" si="1139">K130+K131+K132</f>
        <v>3272120.1850000005</v>
      </c>
      <c r="L133" s="100">
        <f t="shared" ref="L133" si="1140">L130+L131+L132</f>
        <v>0</v>
      </c>
      <c r="M133" s="100">
        <f t="shared" ref="M133" si="1141">M130+M131+M132</f>
        <v>0</v>
      </c>
      <c r="N133" s="100">
        <f t="shared" ref="N133" si="1142">N130+N131+N132</f>
        <v>0</v>
      </c>
      <c r="O133" s="100">
        <f t="shared" ref="O133" si="1143">O130+O131+O132</f>
        <v>0</v>
      </c>
      <c r="P133" s="100">
        <f t="shared" ref="P133" si="1144">P130+P131+P132</f>
        <v>0</v>
      </c>
      <c r="Q133" s="100">
        <f t="shared" ref="Q133" si="1145">Q130+Q131+Q132</f>
        <v>0</v>
      </c>
      <c r="R133" s="100">
        <f t="shared" ref="R133" si="1146">R130+R131+R132</f>
        <v>0</v>
      </c>
      <c r="S133" s="100">
        <f t="shared" ref="S133" si="1147">S130+S131+S132</f>
        <v>0</v>
      </c>
      <c r="T133" s="100">
        <f t="shared" ref="T133" si="1148">T130+T131+T132</f>
        <v>0</v>
      </c>
      <c r="U133" s="100">
        <f t="shared" ref="U133" si="1149">U130+U131+U132</f>
        <v>67701881.060000002</v>
      </c>
      <c r="V133" s="100">
        <f t="shared" ref="V133" si="1150">V130+V131+V132</f>
        <v>0</v>
      </c>
      <c r="W133" s="100">
        <f t="shared" ref="W133" si="1151">W130+W131+W132</f>
        <v>67701881.060000002</v>
      </c>
      <c r="X133" s="100">
        <f t="shared" ref="X133" si="1152">X130+X131+X132</f>
        <v>0</v>
      </c>
      <c r="Y133" s="100">
        <f t="shared" ref="Y133" si="1153">Y130+Y131+Y132</f>
        <v>0</v>
      </c>
      <c r="Z133" s="100">
        <f t="shared" ref="Z133" si="1154">Z130+Z131+Z132</f>
        <v>0</v>
      </c>
      <c r="AA133" s="100">
        <f t="shared" ref="AA133" si="1155">AA130+AA131+AA132</f>
        <v>0</v>
      </c>
      <c r="AB133" s="100">
        <f t="shared" ref="AB133" si="1156">AB130+AB131+AB132</f>
        <v>0</v>
      </c>
      <c r="AC133" s="100">
        <f t="shared" ref="AC133" si="1157">AC130+AC131+AC132</f>
        <v>0</v>
      </c>
      <c r="AD133" s="68"/>
      <c r="AE133" s="68"/>
      <c r="AF133" s="68"/>
      <c r="AG133" s="68"/>
      <c r="AH133" s="68"/>
    </row>
    <row r="134" spans="1:34" s="68" customFormat="1">
      <c r="A134" s="128" t="s">
        <v>417</v>
      </c>
      <c r="B134" s="62" t="s">
        <v>382</v>
      </c>
      <c r="C134" s="87">
        <f>F134+I134+L134+O134+R134+U134+X134+AA134</f>
        <v>0</v>
      </c>
      <c r="D134" s="87">
        <f>G134+J134+M134+P134+S134+V134+Y134+AB134</f>
        <v>0</v>
      </c>
      <c r="E134" s="87">
        <f>C134+D134</f>
        <v>0</v>
      </c>
      <c r="F134" s="87">
        <f>'106年1月'!F134+'106年2月'!F134+'106年3月'!F134+'106年4月'!F134+'106年5月'!F134+'106年6月'!F134+'106年7月'!F134+'106年8月'!F134+'106年9月'!F134+'106年10月'!F134+'106年11月'!F134+'106年12月'!F134</f>
        <v>0</v>
      </c>
      <c r="G134" s="87">
        <f>'106年1月'!G134+'106年2月'!G134+'106年3月'!G134+'106年4月'!G134+'106年5月'!G134+'106年6月'!G134+'106年7月'!G134+'106年8月'!G134+'106年9月'!G134+'106年10月'!G134+'106年11月'!G134+'106年12月'!G134</f>
        <v>0</v>
      </c>
      <c r="H134" s="87">
        <f>F134+G134</f>
        <v>0</v>
      </c>
      <c r="I134" s="87">
        <f>'106年1月'!I134+'106年2月'!I134+'106年3月'!I134+'106年4月'!I134+'106年5月'!I134+'106年6月'!I134+'106年7月'!I134+'106年8月'!I134+'106年9月'!I134+'106年10月'!I134+'106年11月'!I134+'106年12月'!I134</f>
        <v>0</v>
      </c>
      <c r="J134" s="87">
        <f>'106年1月'!J134+'106年2月'!J134+'106年3月'!J134+'106年4月'!J134+'106年5月'!J134+'106年6月'!J134+'106年7月'!J134+'106年8月'!J134+'106年9月'!J134+'106年10月'!J134+'106年11月'!J134+'106年12月'!J134</f>
        <v>0</v>
      </c>
      <c r="K134" s="87">
        <f>I134+J134</f>
        <v>0</v>
      </c>
      <c r="L134" s="87">
        <f>'106年1月'!L134+'106年2月'!L134+'106年3月'!L134+'106年4月'!L134+'106年5月'!L134+'106年6月'!L134+'106年7月'!L134+'106年8月'!L134+'106年9月'!L134+'106年10月'!L134+'106年11月'!L134+'106年12月'!L134</f>
        <v>0</v>
      </c>
      <c r="M134" s="87">
        <f>'106年1月'!M134+'106年2月'!M134+'106年3月'!M134+'106年4月'!M134+'106年5月'!M134+'106年6月'!M134+'106年7月'!M134+'106年8月'!M134+'106年9月'!M134+'106年10月'!M134+'106年11月'!M134+'106年12月'!M134</f>
        <v>0</v>
      </c>
      <c r="N134" s="87">
        <f>L134+M134</f>
        <v>0</v>
      </c>
      <c r="O134" s="87">
        <f>'106年1月'!O134+'106年2月'!O134+'106年3月'!O134+'106年4月'!O134+'106年5月'!O134+'106年6月'!O134+'106年7月'!O134+'106年8月'!O134+'106年9月'!O134+'106年10月'!O134+'106年11月'!O134+'106年12月'!O134</f>
        <v>0</v>
      </c>
      <c r="P134" s="87">
        <f>'106年1月'!P134+'106年2月'!P134+'106年3月'!P134+'106年4月'!P134+'106年5月'!P134+'106年6月'!P134+'106年7月'!P134+'106年8月'!P134+'106年9月'!P134+'106年10月'!P134+'106年11月'!P134+'106年12月'!P134</f>
        <v>0</v>
      </c>
      <c r="Q134" s="87">
        <f>O134+P134</f>
        <v>0</v>
      </c>
      <c r="R134" s="87">
        <f>'106年1月'!R134+'106年2月'!R134+'106年3月'!R134+'106年4月'!R134+'106年5月'!R134+'106年6月'!R134+'106年7月'!R134+'106年8月'!R134+'106年9月'!R134+'106年10月'!R134+'106年11月'!R134+'106年12月'!R134</f>
        <v>0</v>
      </c>
      <c r="S134" s="87">
        <f>'106年1月'!S134+'106年2月'!S134+'106年3月'!S134+'106年4月'!S134+'106年5月'!S134+'106年6月'!S134+'106年7月'!S134+'106年8月'!S134+'106年9月'!S134+'106年10月'!S134+'106年11月'!S134+'106年12月'!S134</f>
        <v>0</v>
      </c>
      <c r="T134" s="87">
        <f>R134+S134</f>
        <v>0</v>
      </c>
      <c r="U134" s="87">
        <f>'106年1月'!U134+'106年2月'!U134+'106年3月'!U134+'106年4月'!U134+'106年5月'!U134+'106年6月'!U134+'106年7月'!U134+'106年8月'!U134+'106年9月'!U134+'106年10月'!U134+'106年11月'!U134+'106年12月'!U134</f>
        <v>0</v>
      </c>
      <c r="V134" s="87">
        <f>'106年1月'!V134+'106年2月'!V134+'106年3月'!V134+'106年4月'!V134+'106年5月'!V134+'106年6月'!V134+'106年7月'!V134+'106年8月'!V134+'106年9月'!V134+'106年10月'!V134+'106年11月'!V134+'106年12月'!V134</f>
        <v>0</v>
      </c>
      <c r="W134" s="87">
        <f>U134+V134</f>
        <v>0</v>
      </c>
      <c r="X134" s="87">
        <f>'106年1月'!X134+'106年2月'!X134+'106年3月'!X134+'106年4月'!X134+'106年5月'!X134+'106年6月'!X134+'106年7月'!X134+'106年8月'!X134+'106年9月'!X134+'106年10月'!X134+'106年11月'!X134+'106年12月'!X134</f>
        <v>0</v>
      </c>
      <c r="Y134" s="87">
        <f>'106年1月'!Y134+'106年2月'!Y134+'106年3月'!Y134+'106年4月'!Y134+'106年5月'!Y134+'106年6月'!Y134+'106年7月'!Y134+'106年8月'!Y134+'106年9月'!Y134+'106年10月'!Y134+'106年11月'!Y134+'106年12月'!Y134</f>
        <v>0</v>
      </c>
      <c r="Z134" s="87">
        <f>X134+Y134</f>
        <v>0</v>
      </c>
      <c r="AA134" s="87">
        <f>'106年1月'!AA134+'106年2月'!AA134+'106年3月'!AA134+'106年4月'!AA134+'106年5月'!AA134+'106年6月'!AA134+'106年7月'!AA134+'106年8月'!AA134+'106年9月'!AA134+'106年10月'!AA134+'106年11月'!AA134+'106年12月'!AA134</f>
        <v>0</v>
      </c>
      <c r="AB134" s="87">
        <f>'106年1月'!AB134+'106年2月'!AB134+'106年3月'!AB134+'106年4月'!AB134+'106年5月'!AB134+'106年6月'!AB134+'106年7月'!AB134+'106年8月'!AB134+'106年9月'!AB134+'106年10月'!AB134+'106年11月'!AB134+'106年12月'!AB134</f>
        <v>0</v>
      </c>
      <c r="AC134" s="87">
        <f>AA134+AB134</f>
        <v>0</v>
      </c>
    </row>
    <row r="135" spans="1:34" s="68" customFormat="1">
      <c r="A135" s="129"/>
      <c r="B135" s="61" t="s">
        <v>383</v>
      </c>
      <c r="C135" s="87">
        <f t="shared" ref="C135:C136" si="1158">F135+I135+L135+O135+R135+U135+X135+AA135</f>
        <v>6313899.7910000002</v>
      </c>
      <c r="D135" s="87">
        <f t="shared" ref="D135:D136" si="1159">G135+J135+M135+P135+S135+V135+Y135+AB135</f>
        <v>7872544.1519999998</v>
      </c>
      <c r="E135" s="87">
        <f t="shared" ref="E135:E136" si="1160">C135+D135</f>
        <v>14186443.943</v>
      </c>
      <c r="F135" s="87">
        <f>'106年1月'!F135+'106年2月'!F135+'106年3月'!F135+'106年4月'!F135+'106年5月'!F135+'106年6月'!F135+'106年7月'!F135+'106年8月'!F135+'106年9月'!F135+'106年10月'!F135+'106年11月'!F135+'106年12月'!F135</f>
        <v>0</v>
      </c>
      <c r="G135" s="87">
        <f>'106年1月'!G135+'106年2月'!G135+'106年3月'!G135+'106年4月'!G135+'106年5月'!G135+'106年6月'!G135+'106年7月'!G135+'106年8月'!G135+'106年9月'!G135+'106年10月'!G135+'106年11月'!G135+'106年12月'!G135</f>
        <v>0</v>
      </c>
      <c r="H135" s="87">
        <f t="shared" ref="H135:H136" si="1161">F135+G135</f>
        <v>0</v>
      </c>
      <c r="I135" s="87">
        <f>'106年1月'!I135+'106年2月'!I135+'106年3月'!I135+'106年4月'!I135+'106年5月'!I135+'106年6月'!I135+'106年7月'!I135+'106年8月'!I135+'106年9月'!I135+'106年10月'!I135+'106年11月'!I135+'106年12月'!I135</f>
        <v>0</v>
      </c>
      <c r="J135" s="87">
        <f>'106年1月'!J135+'106年2月'!J135+'106年3月'!J135+'106年4月'!J135+'106年5月'!J135+'106年6月'!J135+'106年7月'!J135+'106年8月'!J135+'106年9月'!J135+'106年10月'!J135+'106年11月'!J135+'106年12月'!J135</f>
        <v>0</v>
      </c>
      <c r="K135" s="87">
        <f t="shared" ref="K135:K136" si="1162">I135+J135</f>
        <v>0</v>
      </c>
      <c r="L135" s="87">
        <f>'106年1月'!L135+'106年2月'!L135+'106年3月'!L135+'106年4月'!L135+'106年5月'!L135+'106年6月'!L135+'106年7月'!L135+'106年8月'!L135+'106年9月'!L135+'106年10月'!L135+'106年11月'!L135+'106年12月'!L135</f>
        <v>0</v>
      </c>
      <c r="M135" s="87">
        <f>'106年1月'!M135+'106年2月'!M135+'106年3月'!M135+'106年4月'!M135+'106年5月'!M135+'106年6月'!M135+'106年7月'!M135+'106年8月'!M135+'106年9月'!M135+'106年10月'!M135+'106年11月'!M135+'106年12月'!M135</f>
        <v>0</v>
      </c>
      <c r="N135" s="87">
        <f t="shared" ref="N135:N136" si="1163">L135+M135</f>
        <v>0</v>
      </c>
      <c r="O135" s="87">
        <f>'106年1月'!O135+'106年2月'!O135+'106年3月'!O135+'106年4月'!O135+'106年5月'!O135+'106年6月'!O135+'106年7月'!O135+'106年8月'!O135+'106年9月'!O135+'106年10月'!O135+'106年11月'!O135+'106年12月'!O135</f>
        <v>0</v>
      </c>
      <c r="P135" s="87">
        <f>'106年1月'!P135+'106年2月'!P135+'106年3月'!P135+'106年4月'!P135+'106年5月'!P135+'106年6月'!P135+'106年7月'!P135+'106年8月'!P135+'106年9月'!P135+'106年10月'!P135+'106年11月'!P135+'106年12月'!P135</f>
        <v>0</v>
      </c>
      <c r="Q135" s="87">
        <f t="shared" ref="Q135:Q136" si="1164">O135+P135</f>
        <v>0</v>
      </c>
      <c r="R135" s="87">
        <f>'106年1月'!R135+'106年2月'!R135+'106年3月'!R135+'106年4月'!R135+'106年5月'!R135+'106年6月'!R135+'106年7月'!R135+'106年8月'!R135+'106年9月'!R135+'106年10月'!R135+'106年11月'!R135+'106年12月'!R135</f>
        <v>0</v>
      </c>
      <c r="S135" s="87">
        <f>'106年1月'!S135+'106年2月'!S135+'106年3月'!S135+'106年4月'!S135+'106年5月'!S135+'106年6月'!S135+'106年7月'!S135+'106年8月'!S135+'106年9月'!S135+'106年10月'!S135+'106年11月'!S135+'106年12月'!S135</f>
        <v>0</v>
      </c>
      <c r="T135" s="87">
        <f t="shared" ref="T135:T136" si="1165">R135+S135</f>
        <v>0</v>
      </c>
      <c r="U135" s="87">
        <f>'106年1月'!U135+'106年2月'!U135+'106年3月'!U135+'106年4月'!U135+'106年5月'!U135+'106年6月'!U135+'106年7月'!U135+'106年8月'!U135+'106年9月'!U135+'106年10月'!U135+'106年11月'!U135+'106年12月'!U135</f>
        <v>6313899.7910000002</v>
      </c>
      <c r="V135" s="87">
        <f>'106年1月'!V135+'106年2月'!V135+'106年3月'!V135+'106年4月'!V135+'106年5月'!V135+'106年6月'!V135+'106年7月'!V135+'106年8月'!V135+'106年9月'!V135+'106年10月'!V135+'106年11月'!V135+'106年12月'!V135</f>
        <v>7872544.1519999998</v>
      </c>
      <c r="W135" s="87">
        <f t="shared" ref="W135:W136" si="1166">U135+V135</f>
        <v>14186443.943</v>
      </c>
      <c r="X135" s="87">
        <f>'106年1月'!X135+'106年2月'!X135+'106年3月'!X135+'106年4月'!X135+'106年5月'!X135+'106年6月'!X135+'106年7月'!X135+'106年8月'!X135+'106年9月'!X135+'106年10月'!X135+'106年11月'!X135+'106年12月'!X135</f>
        <v>0</v>
      </c>
      <c r="Y135" s="87">
        <f>'106年1月'!Y135+'106年2月'!Y135+'106年3月'!Y135+'106年4月'!Y135+'106年5月'!Y135+'106年6月'!Y135+'106年7月'!Y135+'106年8月'!Y135+'106年9月'!Y135+'106年10月'!Y135+'106年11月'!Y135+'106年12月'!Y135</f>
        <v>0</v>
      </c>
      <c r="Z135" s="87">
        <f t="shared" ref="Z135:Z136" si="1167">X135+Y135</f>
        <v>0</v>
      </c>
      <c r="AA135" s="87">
        <f>'106年1月'!AA135+'106年2月'!AA135+'106年3月'!AA135+'106年4月'!AA135+'106年5月'!AA135+'106年6月'!AA135+'106年7月'!AA135+'106年8月'!AA135+'106年9月'!AA135+'106年10月'!AA135+'106年11月'!AA135+'106年12月'!AA135</f>
        <v>0</v>
      </c>
      <c r="AB135" s="87">
        <f>'106年1月'!AB135+'106年2月'!AB135+'106年3月'!AB135+'106年4月'!AB135+'106年5月'!AB135+'106年6月'!AB135+'106年7月'!AB135+'106年8月'!AB135+'106年9月'!AB135+'106年10月'!AB135+'106年11月'!AB135+'106年12月'!AB135</f>
        <v>0</v>
      </c>
      <c r="AC135" s="87">
        <f t="shared" ref="AC135:AC136" si="1168">AA135+AB135</f>
        <v>0</v>
      </c>
    </row>
    <row r="136" spans="1:34" s="68" customFormat="1">
      <c r="A136" s="129"/>
      <c r="B136" s="61" t="s">
        <v>384</v>
      </c>
      <c r="C136" s="87">
        <f t="shared" si="1158"/>
        <v>9427774</v>
      </c>
      <c r="D136" s="87">
        <f t="shared" si="1159"/>
        <v>0</v>
      </c>
      <c r="E136" s="87">
        <f t="shared" si="1160"/>
        <v>9427774</v>
      </c>
      <c r="F136" s="87">
        <f>'106年1月'!F136+'106年2月'!F136+'106年3月'!F136+'106年4月'!F136+'106年5月'!F136+'106年6月'!F136+'106年7月'!F136+'106年8月'!F136+'106年9月'!F136+'106年10月'!F136+'106年11月'!F136+'106年12月'!F136</f>
        <v>9427774</v>
      </c>
      <c r="G136" s="87">
        <f>'106年1月'!G136+'106年2月'!G136+'106年3月'!G136+'106年4月'!G136+'106年5月'!G136+'106年6月'!G136+'106年7月'!G136+'106年8月'!G136+'106年9月'!G136+'106年10月'!G136+'106年11月'!G136+'106年12月'!G136</f>
        <v>0</v>
      </c>
      <c r="H136" s="87">
        <f t="shared" si="1161"/>
        <v>9427774</v>
      </c>
      <c r="I136" s="87">
        <f>'106年1月'!I136+'106年2月'!I136+'106年3月'!I136+'106年4月'!I136+'106年5月'!I136+'106年6月'!I136+'106年7月'!I136+'106年8月'!I136+'106年9月'!I136+'106年10月'!I136+'106年11月'!I136+'106年12月'!I136</f>
        <v>0</v>
      </c>
      <c r="J136" s="87">
        <f>'106年1月'!J136+'106年2月'!J136+'106年3月'!J136+'106年4月'!J136+'106年5月'!J136+'106年6月'!J136+'106年7月'!J136+'106年8月'!J136+'106年9月'!J136+'106年10月'!J136+'106年11月'!J136+'106年12月'!J136</f>
        <v>0</v>
      </c>
      <c r="K136" s="87">
        <f t="shared" si="1162"/>
        <v>0</v>
      </c>
      <c r="L136" s="87">
        <f>'106年1月'!L136+'106年2月'!L136+'106年3月'!L136+'106年4月'!L136+'106年5月'!L136+'106年6月'!L136+'106年7月'!L136+'106年8月'!L136+'106年9月'!L136+'106年10月'!L136+'106年11月'!L136+'106年12月'!L136</f>
        <v>0</v>
      </c>
      <c r="M136" s="87">
        <f>'106年1月'!M136+'106年2月'!M136+'106年3月'!M136+'106年4月'!M136+'106年5月'!M136+'106年6月'!M136+'106年7月'!M136+'106年8月'!M136+'106年9月'!M136+'106年10月'!M136+'106年11月'!M136+'106年12月'!M136</f>
        <v>0</v>
      </c>
      <c r="N136" s="87">
        <f t="shared" si="1163"/>
        <v>0</v>
      </c>
      <c r="O136" s="87">
        <f>'106年1月'!O136+'106年2月'!O136+'106年3月'!O136+'106年4月'!O136+'106年5月'!O136+'106年6月'!O136+'106年7月'!O136+'106年8月'!O136+'106年9月'!O136+'106年10月'!O136+'106年11月'!O136+'106年12月'!O136</f>
        <v>0</v>
      </c>
      <c r="P136" s="87">
        <f>'106年1月'!P136+'106年2月'!P136+'106年3月'!P136+'106年4月'!P136+'106年5月'!P136+'106年6月'!P136+'106年7月'!P136+'106年8月'!P136+'106年9月'!P136+'106年10月'!P136+'106年11月'!P136+'106年12月'!P136</f>
        <v>0</v>
      </c>
      <c r="Q136" s="87">
        <f t="shared" si="1164"/>
        <v>0</v>
      </c>
      <c r="R136" s="87">
        <f>'106年1月'!R136+'106年2月'!R136+'106年3月'!R136+'106年4月'!R136+'106年5月'!R136+'106年6月'!R136+'106年7月'!R136+'106年8月'!R136+'106年9月'!R136+'106年10月'!R136+'106年11月'!R136+'106年12月'!R136</f>
        <v>0</v>
      </c>
      <c r="S136" s="87">
        <f>'106年1月'!S136+'106年2月'!S136+'106年3月'!S136+'106年4月'!S136+'106年5月'!S136+'106年6月'!S136+'106年7月'!S136+'106年8月'!S136+'106年9月'!S136+'106年10月'!S136+'106年11月'!S136+'106年12月'!S136</f>
        <v>0</v>
      </c>
      <c r="T136" s="87">
        <f t="shared" si="1165"/>
        <v>0</v>
      </c>
      <c r="U136" s="87">
        <f>'106年1月'!U136+'106年2月'!U136+'106年3月'!U136+'106年4月'!U136+'106年5月'!U136+'106年6月'!U136+'106年7月'!U136+'106年8月'!U136+'106年9月'!U136+'106年10月'!U136+'106年11月'!U136+'106年12月'!U136</f>
        <v>0</v>
      </c>
      <c r="V136" s="87">
        <f>'106年1月'!V136+'106年2月'!V136+'106年3月'!V136+'106年4月'!V136+'106年5月'!V136+'106年6月'!V136+'106年7月'!V136+'106年8月'!V136+'106年9月'!V136+'106年10月'!V136+'106年11月'!V136+'106年12月'!V136</f>
        <v>0</v>
      </c>
      <c r="W136" s="87">
        <f t="shared" si="1166"/>
        <v>0</v>
      </c>
      <c r="X136" s="87">
        <f>'106年1月'!X136+'106年2月'!X136+'106年3月'!X136+'106年4月'!X136+'106年5月'!X136+'106年6月'!X136+'106年7月'!X136+'106年8月'!X136+'106年9月'!X136+'106年10月'!X136+'106年11月'!X136+'106年12月'!X136</f>
        <v>0</v>
      </c>
      <c r="Y136" s="87">
        <f>'106年1月'!Y136+'106年2月'!Y136+'106年3月'!Y136+'106年4月'!Y136+'106年5月'!Y136+'106年6月'!Y136+'106年7月'!Y136+'106年8月'!Y136+'106年9月'!Y136+'106年10月'!Y136+'106年11月'!Y136+'106年12月'!Y136</f>
        <v>0</v>
      </c>
      <c r="Z136" s="87">
        <f t="shared" si="1167"/>
        <v>0</v>
      </c>
      <c r="AA136" s="87">
        <f>'106年1月'!AA136+'106年2月'!AA136+'106年3月'!AA136+'106年4月'!AA136+'106年5月'!AA136+'106年6月'!AA136+'106年7月'!AA136+'106年8月'!AA136+'106年9月'!AA136+'106年10月'!AA136+'106年11月'!AA136+'106年12月'!AA136</f>
        <v>0</v>
      </c>
      <c r="AB136" s="87">
        <f>'106年1月'!AB136+'106年2月'!AB136+'106年3月'!AB136+'106年4月'!AB136+'106年5月'!AB136+'106年6月'!AB136+'106年7月'!AB136+'106年8月'!AB136+'106年9月'!AB136+'106年10月'!AB136+'106年11月'!AB136+'106年12月'!AB136</f>
        <v>0</v>
      </c>
      <c r="AC136" s="87">
        <f t="shared" si="1168"/>
        <v>0</v>
      </c>
    </row>
    <row r="137" spans="1:34">
      <c r="A137" s="71" t="s">
        <v>385</v>
      </c>
      <c r="B137" s="71"/>
      <c r="C137" s="100">
        <f>C134+C135+C136</f>
        <v>15741673.791000001</v>
      </c>
      <c r="D137" s="100">
        <f t="shared" ref="D137" si="1169">D134+D135+D136</f>
        <v>7872544.1519999998</v>
      </c>
      <c r="E137" s="100">
        <f t="shared" ref="E137" si="1170">E134+E135+E136</f>
        <v>23614217.943</v>
      </c>
      <c r="F137" s="100">
        <f t="shared" ref="F137" si="1171">F134+F135+F136</f>
        <v>9427774</v>
      </c>
      <c r="G137" s="100">
        <f t="shared" ref="G137" si="1172">G134+G135+G136</f>
        <v>0</v>
      </c>
      <c r="H137" s="100">
        <f t="shared" ref="H137" si="1173">H134+H135+H136</f>
        <v>9427774</v>
      </c>
      <c r="I137" s="100">
        <f t="shared" ref="I137" si="1174">I134+I135+I136</f>
        <v>0</v>
      </c>
      <c r="J137" s="100">
        <f t="shared" ref="J137" si="1175">J134+J135+J136</f>
        <v>0</v>
      </c>
      <c r="K137" s="100">
        <f t="shared" ref="K137" si="1176">K134+K135+K136</f>
        <v>0</v>
      </c>
      <c r="L137" s="100">
        <f t="shared" ref="L137" si="1177">L134+L135+L136</f>
        <v>0</v>
      </c>
      <c r="M137" s="100">
        <f t="shared" ref="M137" si="1178">M134+M135+M136</f>
        <v>0</v>
      </c>
      <c r="N137" s="100">
        <f t="shared" ref="N137" si="1179">N134+N135+N136</f>
        <v>0</v>
      </c>
      <c r="O137" s="100">
        <f t="shared" ref="O137" si="1180">O134+O135+O136</f>
        <v>0</v>
      </c>
      <c r="P137" s="100">
        <f t="shared" ref="P137" si="1181">P134+P135+P136</f>
        <v>0</v>
      </c>
      <c r="Q137" s="100">
        <f t="shared" ref="Q137" si="1182">Q134+Q135+Q136</f>
        <v>0</v>
      </c>
      <c r="R137" s="100">
        <f t="shared" ref="R137" si="1183">R134+R135+R136</f>
        <v>0</v>
      </c>
      <c r="S137" s="100">
        <f t="shared" ref="S137" si="1184">S134+S135+S136</f>
        <v>0</v>
      </c>
      <c r="T137" s="100">
        <f t="shared" ref="T137" si="1185">T134+T135+T136</f>
        <v>0</v>
      </c>
      <c r="U137" s="100">
        <f t="shared" ref="U137" si="1186">U134+U135+U136</f>
        <v>6313899.7910000002</v>
      </c>
      <c r="V137" s="100">
        <f t="shared" ref="V137" si="1187">V134+V135+V136</f>
        <v>7872544.1519999998</v>
      </c>
      <c r="W137" s="100">
        <f t="shared" ref="W137" si="1188">W134+W135+W136</f>
        <v>14186443.943</v>
      </c>
      <c r="X137" s="100">
        <f t="shared" ref="X137" si="1189">X134+X135+X136</f>
        <v>0</v>
      </c>
      <c r="Y137" s="100">
        <f t="shared" ref="Y137" si="1190">Y134+Y135+Y136</f>
        <v>0</v>
      </c>
      <c r="Z137" s="100">
        <f t="shared" ref="Z137" si="1191">Z134+Z135+Z136</f>
        <v>0</v>
      </c>
      <c r="AA137" s="100">
        <f t="shared" ref="AA137" si="1192">AA134+AA135+AA136</f>
        <v>0</v>
      </c>
      <c r="AB137" s="100">
        <f t="shared" ref="AB137" si="1193">AB134+AB135+AB136</f>
        <v>0</v>
      </c>
      <c r="AC137" s="100">
        <f t="shared" ref="AC137" si="1194">AC134+AC135+AC136</f>
        <v>0</v>
      </c>
      <c r="AD137" s="68"/>
      <c r="AE137" s="68"/>
      <c r="AF137" s="68"/>
      <c r="AG137" s="68"/>
      <c r="AH137" s="68"/>
    </row>
    <row r="138" spans="1:34" s="68" customFormat="1">
      <c r="A138" s="128" t="s">
        <v>418</v>
      </c>
      <c r="B138" s="62" t="s">
        <v>382</v>
      </c>
      <c r="C138" s="87">
        <f>F138+I138+L138+O138+R138+U138+X138+AA138</f>
        <v>107139402</v>
      </c>
      <c r="D138" s="87">
        <f>G138+J138+M138+P138+S138+V138+Y138+AB138</f>
        <v>4701750</v>
      </c>
      <c r="E138" s="87">
        <f>C138+D138</f>
        <v>111841152</v>
      </c>
      <c r="F138" s="87">
        <f>'106年1月'!F138+'106年2月'!F138+'106年3月'!F138+'106年4月'!F138+'106年5月'!F138+'106年6月'!F138+'106年7月'!F138+'106年8月'!F138+'106年9月'!F138+'106年10月'!F138+'106年11月'!F138+'106年12月'!F138</f>
        <v>101100402</v>
      </c>
      <c r="G138" s="87">
        <f>'106年1月'!G138+'106年2月'!G138+'106年3月'!G138+'106年4月'!G138+'106年5月'!G138+'106年6月'!G138+'106年7月'!G138+'106年8月'!G138+'106年9月'!G138+'106年10月'!G138+'106年11月'!G138+'106年12月'!G138</f>
        <v>0</v>
      </c>
      <c r="H138" s="87">
        <f>F138+G138</f>
        <v>101100402</v>
      </c>
      <c r="I138" s="87">
        <f>'106年1月'!I138+'106年2月'!I138+'106年3月'!I138+'106年4月'!I138+'106年5月'!I138+'106年6月'!I138+'106年7月'!I138+'106年8月'!I138+'106年9月'!I138+'106年10月'!I138+'106年11月'!I138+'106年12月'!I138</f>
        <v>0</v>
      </c>
      <c r="J138" s="87">
        <f>'106年1月'!J138+'106年2月'!J138+'106年3月'!J138+'106年4月'!J138+'106年5月'!J138+'106年6月'!J138+'106年7月'!J138+'106年8月'!J138+'106年9月'!J138+'106年10月'!J138+'106年11月'!J138+'106年12月'!J138</f>
        <v>0</v>
      </c>
      <c r="K138" s="87">
        <f>I138+J138</f>
        <v>0</v>
      </c>
      <c r="L138" s="87">
        <f>'106年1月'!L138+'106年2月'!L138+'106年3月'!L138+'106年4月'!L138+'106年5月'!L138+'106年6月'!L138+'106年7月'!L138+'106年8月'!L138+'106年9月'!L138+'106年10月'!L138+'106年11月'!L138+'106年12月'!L138</f>
        <v>0</v>
      </c>
      <c r="M138" s="87">
        <f>'106年1月'!M138+'106年2月'!M138+'106年3月'!M138+'106年4月'!M138+'106年5月'!M138+'106年6月'!M138+'106年7月'!M138+'106年8月'!M138+'106年9月'!M138+'106年10月'!M138+'106年11月'!M138+'106年12月'!M138</f>
        <v>0</v>
      </c>
      <c r="N138" s="87">
        <f>L138+M138</f>
        <v>0</v>
      </c>
      <c r="O138" s="87">
        <f>'106年1月'!O138+'106年2月'!O138+'106年3月'!O138+'106年4月'!O138+'106年5月'!O138+'106年6月'!O138+'106年7月'!O138+'106年8月'!O138+'106年9月'!O138+'106年10月'!O138+'106年11月'!O138+'106年12月'!O138</f>
        <v>0</v>
      </c>
      <c r="P138" s="87">
        <f>'106年1月'!P138+'106年2月'!P138+'106年3月'!P138+'106年4月'!P138+'106年5月'!P138+'106年6月'!P138+'106年7月'!P138+'106年8月'!P138+'106年9月'!P138+'106年10月'!P138+'106年11月'!P138+'106年12月'!P138</f>
        <v>0</v>
      </c>
      <c r="Q138" s="87">
        <f>O138+P138</f>
        <v>0</v>
      </c>
      <c r="R138" s="87">
        <f>'106年1月'!R138+'106年2月'!R138+'106年3月'!R138+'106年4月'!R138+'106年5月'!R138+'106年6月'!R138+'106年7月'!R138+'106年8月'!R138+'106年9月'!R138+'106年10月'!R138+'106年11月'!R138+'106年12月'!R138</f>
        <v>0</v>
      </c>
      <c r="S138" s="87">
        <f>'106年1月'!S138+'106年2月'!S138+'106年3月'!S138+'106年4月'!S138+'106年5月'!S138+'106年6月'!S138+'106年7月'!S138+'106年8月'!S138+'106年9月'!S138+'106年10月'!S138+'106年11月'!S138+'106年12月'!S138</f>
        <v>0</v>
      </c>
      <c r="T138" s="87">
        <f>R138+S138</f>
        <v>0</v>
      </c>
      <c r="U138" s="87">
        <f>'106年1月'!U138+'106年2月'!U138+'106年3月'!U138+'106年4月'!U138+'106年5月'!U138+'106年6月'!U138+'106年7月'!U138+'106年8月'!U138+'106年9月'!U138+'106年10月'!U138+'106年11月'!U138+'106年12月'!U138</f>
        <v>6039000</v>
      </c>
      <c r="V138" s="87">
        <f>'106年1月'!V138+'106年2月'!V138+'106年3月'!V138+'106年4月'!V138+'106年5月'!V138+'106年6月'!V138+'106年7月'!V138+'106年8月'!V138+'106年9月'!V138+'106年10月'!V138+'106年11月'!V138+'106年12月'!V138</f>
        <v>4701750</v>
      </c>
      <c r="W138" s="87">
        <f>U138+V138</f>
        <v>10740750</v>
      </c>
      <c r="X138" s="87">
        <f>'106年1月'!X138+'106年2月'!X138+'106年3月'!X138+'106年4月'!X138+'106年5月'!X138+'106年6月'!X138+'106年7月'!X138+'106年8月'!X138+'106年9月'!X138+'106年10月'!X138+'106年11月'!X138+'106年12月'!X138</f>
        <v>0</v>
      </c>
      <c r="Y138" s="87">
        <f>'106年1月'!Y138+'106年2月'!Y138+'106年3月'!Y138+'106年4月'!Y138+'106年5月'!Y138+'106年6月'!Y138+'106年7月'!Y138+'106年8月'!Y138+'106年9月'!Y138+'106年10月'!Y138+'106年11月'!Y138+'106年12月'!Y138</f>
        <v>0</v>
      </c>
      <c r="Z138" s="87">
        <f>X138+Y138</f>
        <v>0</v>
      </c>
      <c r="AA138" s="87">
        <f>'106年1月'!AA138+'106年2月'!AA138+'106年3月'!AA138+'106年4月'!AA138+'106年5月'!AA138+'106年6月'!AA138+'106年7月'!AA138+'106年8月'!AA138+'106年9月'!AA138+'106年10月'!AA138+'106年11月'!AA138+'106年12月'!AA138</f>
        <v>0</v>
      </c>
      <c r="AB138" s="87">
        <f>'106年1月'!AB138+'106年2月'!AB138+'106年3月'!AB138+'106年4月'!AB138+'106年5月'!AB138+'106年6月'!AB138+'106年7月'!AB138+'106年8月'!AB138+'106年9月'!AB138+'106年10月'!AB138+'106年11月'!AB138+'106年12月'!AB138</f>
        <v>0</v>
      </c>
      <c r="AC138" s="87">
        <f>AA138+AB138</f>
        <v>0</v>
      </c>
    </row>
    <row r="139" spans="1:34" s="68" customFormat="1">
      <c r="A139" s="129"/>
      <c r="B139" s="61" t="s">
        <v>383</v>
      </c>
      <c r="C139" s="87">
        <f t="shared" ref="C139:C140" si="1195">F139+I139+L139+O139+R139+U139+X139+AA139</f>
        <v>95081794.010000005</v>
      </c>
      <c r="D139" s="87">
        <f t="shared" ref="D139:D140" si="1196">G139+J139+M139+P139+S139+V139+Y139+AB139</f>
        <v>177807973</v>
      </c>
      <c r="E139" s="87">
        <f t="shared" ref="E139:E140" si="1197">C139+D139</f>
        <v>272889767.00999999</v>
      </c>
      <c r="F139" s="87">
        <f>'106年1月'!F139+'106年2月'!F139+'106年3月'!F139+'106年4月'!F139+'106年5月'!F139+'106年6月'!F139+'106年7月'!F139+'106年8月'!F139+'106年9月'!F139+'106年10月'!F139+'106年11月'!F139+'106年12月'!F139</f>
        <v>1451</v>
      </c>
      <c r="G139" s="87">
        <f>'106年1月'!G139+'106年2月'!G139+'106年3月'!G139+'106年4月'!G139+'106年5月'!G139+'106年6月'!G139+'106年7月'!G139+'106年8月'!G139+'106年9月'!G139+'106年10月'!G139+'106年11月'!G139+'106年12月'!G139</f>
        <v>1485793</v>
      </c>
      <c r="H139" s="87">
        <f t="shared" ref="H139:H140" si="1198">F139+G139</f>
        <v>1487244</v>
      </c>
      <c r="I139" s="87">
        <f>'106年1月'!I139+'106年2月'!I139+'106年3月'!I139+'106年4月'!I139+'106年5月'!I139+'106年6月'!I139+'106年7月'!I139+'106年8月'!I139+'106年9月'!I139+'106年10月'!I139+'106年11月'!I139+'106年12月'!I139</f>
        <v>0</v>
      </c>
      <c r="J139" s="87">
        <f>'106年1月'!J139+'106年2月'!J139+'106年3月'!J139+'106年4月'!J139+'106年5月'!J139+'106年6月'!J139+'106年7月'!J139+'106年8月'!J139+'106年9月'!J139+'106年10月'!J139+'106年11月'!J139+'106年12月'!J139</f>
        <v>0</v>
      </c>
      <c r="K139" s="87">
        <f t="shared" ref="K139:K140" si="1199">I139+J139</f>
        <v>0</v>
      </c>
      <c r="L139" s="87">
        <f>'106年1月'!L139+'106年2月'!L139+'106年3月'!L139+'106年4月'!L139+'106年5月'!L139+'106年6月'!L139+'106年7月'!L139+'106年8月'!L139+'106年9月'!L139+'106年10月'!L139+'106年11月'!L139+'106年12月'!L139</f>
        <v>0</v>
      </c>
      <c r="M139" s="87">
        <f>'106年1月'!M139+'106年2月'!M139+'106年3月'!M139+'106年4月'!M139+'106年5月'!M139+'106年6月'!M139+'106年7月'!M139+'106年8月'!M139+'106年9月'!M139+'106年10月'!M139+'106年11月'!M139+'106年12月'!M139</f>
        <v>0</v>
      </c>
      <c r="N139" s="87">
        <f t="shared" ref="N139:N140" si="1200">L139+M139</f>
        <v>0</v>
      </c>
      <c r="O139" s="87">
        <f>'106年1月'!O139+'106年2月'!O139+'106年3月'!O139+'106年4月'!O139+'106年5月'!O139+'106年6月'!O139+'106年7月'!O139+'106年8月'!O139+'106年9月'!O139+'106年10月'!O139+'106年11月'!O139+'106年12月'!O139</f>
        <v>0</v>
      </c>
      <c r="P139" s="87">
        <f>'106年1月'!P139+'106年2月'!P139+'106年3月'!P139+'106年4月'!P139+'106年5月'!P139+'106年6月'!P139+'106年7月'!P139+'106年8月'!P139+'106年9月'!P139+'106年10月'!P139+'106年11月'!P139+'106年12月'!P139</f>
        <v>0</v>
      </c>
      <c r="Q139" s="87">
        <f t="shared" ref="Q139:Q140" si="1201">O139+P139</f>
        <v>0</v>
      </c>
      <c r="R139" s="87">
        <f>'106年1月'!R139+'106年2月'!R139+'106年3月'!R139+'106年4月'!R139+'106年5月'!R139+'106年6月'!R139+'106年7月'!R139+'106年8月'!R139+'106年9月'!R139+'106年10月'!R139+'106年11月'!R139+'106年12月'!R139</f>
        <v>0</v>
      </c>
      <c r="S139" s="87">
        <f>'106年1月'!S139+'106年2月'!S139+'106年3月'!S139+'106年4月'!S139+'106年5月'!S139+'106年6月'!S139+'106年7月'!S139+'106年8月'!S139+'106年9月'!S139+'106年10月'!S139+'106年11月'!S139+'106年12月'!S139</f>
        <v>0</v>
      </c>
      <c r="T139" s="87">
        <f t="shared" ref="T139:T140" si="1202">R139+S139</f>
        <v>0</v>
      </c>
      <c r="U139" s="87">
        <f>'106年1月'!U139+'106年2月'!U139+'106年3月'!U139+'106年4月'!U139+'106年5月'!U139+'106年6月'!U139+'106年7月'!U139+'106年8月'!U139+'106年9月'!U139+'106年10月'!U139+'106年11月'!U139+'106年12月'!U139</f>
        <v>95080343.010000005</v>
      </c>
      <c r="V139" s="87">
        <f>'106年1月'!V139+'106年2月'!V139+'106年3月'!V139+'106年4月'!V139+'106年5月'!V139+'106年6月'!V139+'106年7月'!V139+'106年8月'!V139+'106年9月'!V139+'106年10月'!V139+'106年11月'!V139+'106年12月'!V139</f>
        <v>176322180</v>
      </c>
      <c r="W139" s="87">
        <f t="shared" ref="W139:W140" si="1203">U139+V139</f>
        <v>271402523.00999999</v>
      </c>
      <c r="X139" s="87">
        <f>'106年1月'!X139+'106年2月'!X139+'106年3月'!X139+'106年4月'!X139+'106年5月'!X139+'106年6月'!X139+'106年7月'!X139+'106年8月'!X139+'106年9月'!X139+'106年10月'!X139+'106年11月'!X139+'106年12月'!X139</f>
        <v>0</v>
      </c>
      <c r="Y139" s="87">
        <f>'106年1月'!Y139+'106年2月'!Y139+'106年3月'!Y139+'106年4月'!Y139+'106年5月'!Y139+'106年6月'!Y139+'106年7月'!Y139+'106年8月'!Y139+'106年9月'!Y139+'106年10月'!Y139+'106年11月'!Y139+'106年12月'!Y139</f>
        <v>0</v>
      </c>
      <c r="Z139" s="87">
        <f t="shared" ref="Z139:Z140" si="1204">X139+Y139</f>
        <v>0</v>
      </c>
      <c r="AA139" s="87">
        <f>'106年1月'!AA139+'106年2月'!AA139+'106年3月'!AA139+'106年4月'!AA139+'106年5月'!AA139+'106年6月'!AA139+'106年7月'!AA139+'106年8月'!AA139+'106年9月'!AA139+'106年10月'!AA139+'106年11月'!AA139+'106年12月'!AA139</f>
        <v>0</v>
      </c>
      <c r="AB139" s="87">
        <f>'106年1月'!AB139+'106年2月'!AB139+'106年3月'!AB139+'106年4月'!AB139+'106年5月'!AB139+'106年6月'!AB139+'106年7月'!AB139+'106年8月'!AB139+'106年9月'!AB139+'106年10月'!AB139+'106年11月'!AB139+'106年12月'!AB139</f>
        <v>0</v>
      </c>
      <c r="AC139" s="87">
        <f t="shared" ref="AC139:AC140" si="1205">AA139+AB139</f>
        <v>0</v>
      </c>
    </row>
    <row r="140" spans="1:34" s="68" customFormat="1">
      <c r="A140" s="129"/>
      <c r="B140" s="61" t="s">
        <v>384</v>
      </c>
      <c r="C140" s="87">
        <f t="shared" si="1195"/>
        <v>685428874</v>
      </c>
      <c r="D140" s="87">
        <f t="shared" si="1196"/>
        <v>517741963</v>
      </c>
      <c r="E140" s="87">
        <f t="shared" si="1197"/>
        <v>1203170837</v>
      </c>
      <c r="F140" s="87">
        <f>'106年1月'!F140+'106年2月'!F140+'106年3月'!F140+'106年4月'!F140+'106年5月'!F140+'106年6月'!F140+'106年7月'!F140+'106年8月'!F140+'106年9月'!F140+'106年10月'!F140+'106年11月'!F140+'106年12月'!F140</f>
        <v>684872579</v>
      </c>
      <c r="G140" s="87">
        <f>'106年1月'!G140+'106年2月'!G140+'106年3月'!G140+'106年4月'!G140+'106年5月'!G140+'106年6月'!G140+'106年7月'!G140+'106年8月'!G140+'106年9月'!G140+'106年10月'!G140+'106年11月'!G140+'106年12月'!G140</f>
        <v>516477870</v>
      </c>
      <c r="H140" s="87">
        <f t="shared" si="1198"/>
        <v>1201350449</v>
      </c>
      <c r="I140" s="87">
        <f>'106年1月'!I140+'106年2月'!I140+'106年3月'!I140+'106年4月'!I140+'106年5月'!I140+'106年6月'!I140+'106年7月'!I140+'106年8月'!I140+'106年9月'!I140+'106年10月'!I140+'106年11月'!I140+'106年12月'!I140</f>
        <v>556295</v>
      </c>
      <c r="J140" s="87">
        <f>'106年1月'!J140+'106年2月'!J140+'106年3月'!J140+'106年4月'!J140+'106年5月'!J140+'106年6月'!J140+'106年7月'!J140+'106年8月'!J140+'106年9月'!J140+'106年10月'!J140+'106年11月'!J140+'106年12月'!J140</f>
        <v>1264093</v>
      </c>
      <c r="K140" s="87">
        <f t="shared" si="1199"/>
        <v>1820388</v>
      </c>
      <c r="L140" s="87">
        <f>'106年1月'!L140+'106年2月'!L140+'106年3月'!L140+'106年4月'!L140+'106年5月'!L140+'106年6月'!L140+'106年7月'!L140+'106年8月'!L140+'106年9月'!L140+'106年10月'!L140+'106年11月'!L140+'106年12月'!L140</f>
        <v>0</v>
      </c>
      <c r="M140" s="87">
        <f>'106年1月'!M140+'106年2月'!M140+'106年3月'!M140+'106年4月'!M140+'106年5月'!M140+'106年6月'!M140+'106年7月'!M140+'106年8月'!M140+'106年9月'!M140+'106年10月'!M140+'106年11月'!M140+'106年12月'!M140</f>
        <v>0</v>
      </c>
      <c r="N140" s="87">
        <f t="shared" si="1200"/>
        <v>0</v>
      </c>
      <c r="O140" s="87">
        <f>'106年1月'!O140+'106年2月'!O140+'106年3月'!O140+'106年4月'!O140+'106年5月'!O140+'106年6月'!O140+'106年7月'!O140+'106年8月'!O140+'106年9月'!O140+'106年10月'!O140+'106年11月'!O140+'106年12月'!O140</f>
        <v>0</v>
      </c>
      <c r="P140" s="87">
        <f>'106年1月'!P140+'106年2月'!P140+'106年3月'!P140+'106年4月'!P140+'106年5月'!P140+'106年6月'!P140+'106年7月'!P140+'106年8月'!P140+'106年9月'!P140+'106年10月'!P140+'106年11月'!P140+'106年12月'!P140</f>
        <v>0</v>
      </c>
      <c r="Q140" s="87">
        <f t="shared" si="1201"/>
        <v>0</v>
      </c>
      <c r="R140" s="87">
        <f>'106年1月'!R140+'106年2月'!R140+'106年3月'!R140+'106年4月'!R140+'106年5月'!R140+'106年6月'!R140+'106年7月'!R140+'106年8月'!R140+'106年9月'!R140+'106年10月'!R140+'106年11月'!R140+'106年12月'!R140</f>
        <v>0</v>
      </c>
      <c r="S140" s="87">
        <f>'106年1月'!S140+'106年2月'!S140+'106年3月'!S140+'106年4月'!S140+'106年5月'!S140+'106年6月'!S140+'106年7月'!S140+'106年8月'!S140+'106年9月'!S140+'106年10月'!S140+'106年11月'!S140+'106年12月'!S140</f>
        <v>0</v>
      </c>
      <c r="T140" s="87">
        <f t="shared" si="1202"/>
        <v>0</v>
      </c>
      <c r="U140" s="87">
        <f>'106年1月'!U140+'106年2月'!U140+'106年3月'!U140+'106年4月'!U140+'106年5月'!U140+'106年6月'!U140+'106年7月'!U140+'106年8月'!U140+'106年9月'!U140+'106年10月'!U140+'106年11月'!U140+'106年12月'!U140</f>
        <v>0</v>
      </c>
      <c r="V140" s="87">
        <f>'106年1月'!V140+'106年2月'!V140+'106年3月'!V140+'106年4月'!V140+'106年5月'!V140+'106年6月'!V140+'106年7月'!V140+'106年8月'!V140+'106年9月'!V140+'106年10月'!V140+'106年11月'!V140+'106年12月'!V140</f>
        <v>0</v>
      </c>
      <c r="W140" s="87">
        <f t="shared" si="1203"/>
        <v>0</v>
      </c>
      <c r="X140" s="87">
        <f>'106年1月'!X140+'106年2月'!X140+'106年3月'!X140+'106年4月'!X140+'106年5月'!X140+'106年6月'!X140+'106年7月'!X140+'106年8月'!X140+'106年9月'!X140+'106年10月'!X140+'106年11月'!X140+'106年12月'!X140</f>
        <v>0</v>
      </c>
      <c r="Y140" s="87">
        <f>'106年1月'!Y140+'106年2月'!Y140+'106年3月'!Y140+'106年4月'!Y140+'106年5月'!Y140+'106年6月'!Y140+'106年7月'!Y140+'106年8月'!Y140+'106年9月'!Y140+'106年10月'!Y140+'106年11月'!Y140+'106年12月'!Y140</f>
        <v>0</v>
      </c>
      <c r="Z140" s="87">
        <f t="shared" si="1204"/>
        <v>0</v>
      </c>
      <c r="AA140" s="87">
        <f>'106年1月'!AA140+'106年2月'!AA140+'106年3月'!AA140+'106年4月'!AA140+'106年5月'!AA140+'106年6月'!AA140+'106年7月'!AA140+'106年8月'!AA140+'106年9月'!AA140+'106年10月'!AA140+'106年11月'!AA140+'106年12月'!AA140</f>
        <v>0</v>
      </c>
      <c r="AB140" s="87">
        <f>'106年1月'!AB140+'106年2月'!AB140+'106年3月'!AB140+'106年4月'!AB140+'106年5月'!AB140+'106年6月'!AB140+'106年7月'!AB140+'106年8月'!AB140+'106年9月'!AB140+'106年10月'!AB140+'106年11月'!AB140+'106年12月'!AB140</f>
        <v>0</v>
      </c>
      <c r="AC140" s="87">
        <f t="shared" si="1205"/>
        <v>0</v>
      </c>
    </row>
    <row r="141" spans="1:34">
      <c r="A141" s="71" t="s">
        <v>385</v>
      </c>
      <c r="B141" s="71"/>
      <c r="C141" s="100">
        <f>C138+C139+C140</f>
        <v>887650070.00999999</v>
      </c>
      <c r="D141" s="100">
        <f t="shared" ref="D141" si="1206">D138+D139+D140</f>
        <v>700251686</v>
      </c>
      <c r="E141" s="100">
        <f t="shared" ref="E141" si="1207">E138+E139+E140</f>
        <v>1587901756.01</v>
      </c>
      <c r="F141" s="100">
        <f t="shared" ref="F141" si="1208">F138+F139+F140</f>
        <v>785974432</v>
      </c>
      <c r="G141" s="100">
        <f t="shared" ref="G141" si="1209">G138+G139+G140</f>
        <v>517963663</v>
      </c>
      <c r="H141" s="100">
        <f t="shared" ref="H141" si="1210">H138+H139+H140</f>
        <v>1303938095</v>
      </c>
      <c r="I141" s="100">
        <f t="shared" ref="I141" si="1211">I138+I139+I140</f>
        <v>556295</v>
      </c>
      <c r="J141" s="100">
        <f t="shared" ref="J141" si="1212">J138+J139+J140</f>
        <v>1264093</v>
      </c>
      <c r="K141" s="100">
        <f t="shared" ref="K141" si="1213">K138+K139+K140</f>
        <v>1820388</v>
      </c>
      <c r="L141" s="100">
        <f t="shared" ref="L141" si="1214">L138+L139+L140</f>
        <v>0</v>
      </c>
      <c r="M141" s="100">
        <f t="shared" ref="M141" si="1215">M138+M139+M140</f>
        <v>0</v>
      </c>
      <c r="N141" s="100">
        <f t="shared" ref="N141" si="1216">N138+N139+N140</f>
        <v>0</v>
      </c>
      <c r="O141" s="100">
        <f t="shared" ref="O141" si="1217">O138+O139+O140</f>
        <v>0</v>
      </c>
      <c r="P141" s="100">
        <f t="shared" ref="P141" si="1218">P138+P139+P140</f>
        <v>0</v>
      </c>
      <c r="Q141" s="100">
        <f t="shared" ref="Q141" si="1219">Q138+Q139+Q140</f>
        <v>0</v>
      </c>
      <c r="R141" s="100">
        <f t="shared" ref="R141" si="1220">R138+R139+R140</f>
        <v>0</v>
      </c>
      <c r="S141" s="100">
        <f t="shared" ref="S141" si="1221">S138+S139+S140</f>
        <v>0</v>
      </c>
      <c r="T141" s="100">
        <f t="shared" ref="T141" si="1222">T138+T139+T140</f>
        <v>0</v>
      </c>
      <c r="U141" s="100">
        <f t="shared" ref="U141" si="1223">U138+U139+U140</f>
        <v>101119343.01000001</v>
      </c>
      <c r="V141" s="100">
        <f t="shared" ref="V141" si="1224">V138+V139+V140</f>
        <v>181023930</v>
      </c>
      <c r="W141" s="100">
        <f t="shared" ref="W141" si="1225">W138+W139+W140</f>
        <v>282143273.00999999</v>
      </c>
      <c r="X141" s="100">
        <f t="shared" ref="X141" si="1226">X138+X139+X140</f>
        <v>0</v>
      </c>
      <c r="Y141" s="100">
        <f t="shared" ref="Y141" si="1227">Y138+Y139+Y140</f>
        <v>0</v>
      </c>
      <c r="Z141" s="100">
        <f t="shared" ref="Z141" si="1228">Z138+Z139+Z140</f>
        <v>0</v>
      </c>
      <c r="AA141" s="100">
        <f t="shared" ref="AA141" si="1229">AA138+AA139+AA140</f>
        <v>0</v>
      </c>
      <c r="AB141" s="100">
        <f t="shared" ref="AB141" si="1230">AB138+AB139+AB140</f>
        <v>0</v>
      </c>
      <c r="AC141" s="100">
        <f t="shared" ref="AC141" si="1231">AC138+AC139+AC140</f>
        <v>0</v>
      </c>
      <c r="AD141" s="68"/>
      <c r="AE141" s="68"/>
      <c r="AF141" s="68"/>
      <c r="AG141" s="68"/>
      <c r="AH141" s="68"/>
    </row>
    <row r="142" spans="1:34" s="68" customFormat="1">
      <c r="A142" s="128" t="s">
        <v>419</v>
      </c>
      <c r="B142" s="62" t="s">
        <v>382</v>
      </c>
      <c r="C142" s="87">
        <f>F142+I142+L142+O142+R142+U142+X142+AA142</f>
        <v>0</v>
      </c>
      <c r="D142" s="87">
        <f>G142+J142+M142+P142+S142+V142+Y142+AB142</f>
        <v>6036000</v>
      </c>
      <c r="E142" s="87">
        <f>C142+D142</f>
        <v>6036000</v>
      </c>
      <c r="F142" s="87">
        <f>'106年1月'!F142+'106年2月'!F142+'106年3月'!F142+'106年4月'!F142+'106年5月'!F142+'106年6月'!F142+'106年7月'!F142+'106年8月'!F142+'106年9月'!F142+'106年10月'!F142+'106年11月'!F142+'106年12月'!F142</f>
        <v>0</v>
      </c>
      <c r="G142" s="87">
        <f>'106年1月'!G142+'106年2月'!G142+'106年3月'!G142+'106年4月'!G142+'106年5月'!G142+'106年6月'!G142+'106年7月'!G142+'106年8月'!G142+'106年9月'!G142+'106年10月'!G142+'106年11月'!G142+'106年12月'!G142</f>
        <v>0</v>
      </c>
      <c r="H142" s="87">
        <f>F142+G142</f>
        <v>0</v>
      </c>
      <c r="I142" s="87">
        <f>'106年1月'!I142+'106年2月'!I142+'106年3月'!I142+'106年4月'!I142+'106年5月'!I142+'106年6月'!I142+'106年7月'!I142+'106年8月'!I142+'106年9月'!I142+'106年10月'!I142+'106年11月'!I142+'106年12月'!I142</f>
        <v>0</v>
      </c>
      <c r="J142" s="87">
        <f>'106年1月'!J142+'106年2月'!J142+'106年3月'!J142+'106年4月'!J142+'106年5月'!J142+'106年6月'!J142+'106年7月'!J142+'106年8月'!J142+'106年9月'!J142+'106年10月'!J142+'106年11月'!J142+'106年12月'!J142</f>
        <v>0</v>
      </c>
      <c r="K142" s="87">
        <f>I142+J142</f>
        <v>0</v>
      </c>
      <c r="L142" s="87">
        <f>'106年1月'!L142+'106年2月'!L142+'106年3月'!L142+'106年4月'!L142+'106年5月'!L142+'106年6月'!L142+'106年7月'!L142+'106年8月'!L142+'106年9月'!L142+'106年10月'!L142+'106年11月'!L142+'106年12月'!L142</f>
        <v>0</v>
      </c>
      <c r="M142" s="87">
        <f>'106年1月'!M142+'106年2月'!M142+'106年3月'!M142+'106年4月'!M142+'106年5月'!M142+'106年6月'!M142+'106年7月'!M142+'106年8月'!M142+'106年9月'!M142+'106年10月'!M142+'106年11月'!M142+'106年12月'!M142</f>
        <v>0</v>
      </c>
      <c r="N142" s="87">
        <f>L142+M142</f>
        <v>0</v>
      </c>
      <c r="O142" s="87">
        <f>'106年1月'!O142+'106年2月'!O142+'106年3月'!O142+'106年4月'!O142+'106年5月'!O142+'106年6月'!O142+'106年7月'!O142+'106年8月'!O142+'106年9月'!O142+'106年10月'!O142+'106年11月'!O142+'106年12月'!O142</f>
        <v>0</v>
      </c>
      <c r="P142" s="87">
        <f>'106年1月'!P142+'106年2月'!P142+'106年3月'!P142+'106年4月'!P142+'106年5月'!P142+'106年6月'!P142+'106年7月'!P142+'106年8月'!P142+'106年9月'!P142+'106年10月'!P142+'106年11月'!P142+'106年12月'!P142</f>
        <v>0</v>
      </c>
      <c r="Q142" s="87">
        <f>O142+P142</f>
        <v>0</v>
      </c>
      <c r="R142" s="87">
        <f>'106年1月'!R142+'106年2月'!R142+'106年3月'!R142+'106年4月'!R142+'106年5月'!R142+'106年6月'!R142+'106年7月'!R142+'106年8月'!R142+'106年9月'!R142+'106年10月'!R142+'106年11月'!R142+'106年12月'!R142</f>
        <v>0</v>
      </c>
      <c r="S142" s="87">
        <f>'106年1月'!S142+'106年2月'!S142+'106年3月'!S142+'106年4月'!S142+'106年5月'!S142+'106年6月'!S142+'106年7月'!S142+'106年8月'!S142+'106年9月'!S142+'106年10月'!S142+'106年11月'!S142+'106年12月'!S142</f>
        <v>0</v>
      </c>
      <c r="T142" s="87">
        <f>R142+S142</f>
        <v>0</v>
      </c>
      <c r="U142" s="87">
        <f>'106年1月'!U142+'106年2月'!U142+'106年3月'!U142+'106年4月'!U142+'106年5月'!U142+'106年6月'!U142+'106年7月'!U142+'106年8月'!U142+'106年9月'!U142+'106年10月'!U142+'106年11月'!U142+'106年12月'!U142</f>
        <v>0</v>
      </c>
      <c r="V142" s="87">
        <f>'106年1月'!V142+'106年2月'!V142+'106年3月'!V142+'106年4月'!V142+'106年5月'!V142+'106年6月'!V142+'106年7月'!V142+'106年8月'!V142+'106年9月'!V142+'106年10月'!V142+'106年11月'!V142+'106年12月'!V142</f>
        <v>6036000</v>
      </c>
      <c r="W142" s="87">
        <f>U142+V142</f>
        <v>6036000</v>
      </c>
      <c r="X142" s="87">
        <f>'106年1月'!X142+'106年2月'!X142+'106年3月'!X142+'106年4月'!X142+'106年5月'!X142+'106年6月'!X142+'106年7月'!X142+'106年8月'!X142+'106年9月'!X142+'106年10月'!X142+'106年11月'!X142+'106年12月'!X142</f>
        <v>0</v>
      </c>
      <c r="Y142" s="87">
        <f>'106年1月'!Y142+'106年2月'!Y142+'106年3月'!Y142+'106年4月'!Y142+'106年5月'!Y142+'106年6月'!Y142+'106年7月'!Y142+'106年8月'!Y142+'106年9月'!Y142+'106年10月'!Y142+'106年11月'!Y142+'106年12月'!Y142</f>
        <v>0</v>
      </c>
      <c r="Z142" s="87">
        <f>X142+Y142</f>
        <v>0</v>
      </c>
      <c r="AA142" s="87">
        <f>'106年1月'!AA142+'106年2月'!AA142+'106年3月'!AA142+'106年4月'!AA142+'106年5月'!AA142+'106年6月'!AA142+'106年7月'!AA142+'106年8月'!AA142+'106年9月'!AA142+'106年10月'!AA142+'106年11月'!AA142+'106年12月'!AA142</f>
        <v>0</v>
      </c>
      <c r="AB142" s="87">
        <f>'106年1月'!AB142+'106年2月'!AB142+'106年3月'!AB142+'106年4月'!AB142+'106年5月'!AB142+'106年6月'!AB142+'106年7月'!AB142+'106年8月'!AB142+'106年9月'!AB142+'106年10月'!AB142+'106年11月'!AB142+'106年12月'!AB142</f>
        <v>0</v>
      </c>
      <c r="AC142" s="87">
        <f>AA142+AB142</f>
        <v>0</v>
      </c>
    </row>
    <row r="143" spans="1:34" s="68" customFormat="1">
      <c r="A143" s="129"/>
      <c r="B143" s="61" t="s">
        <v>383</v>
      </c>
      <c r="C143" s="87">
        <f t="shared" ref="C143:C144" si="1232">F143+I143+L143+O143+R143+U143+X143+AA143</f>
        <v>184455318.05000001</v>
      </c>
      <c r="D143" s="87">
        <f t="shared" ref="D143:D144" si="1233">G143+J143+M143+P143+S143+V143+Y143+AB143</f>
        <v>6259860</v>
      </c>
      <c r="E143" s="87">
        <f t="shared" ref="E143:E144" si="1234">C143+D143</f>
        <v>190715178.05000001</v>
      </c>
      <c r="F143" s="87">
        <f>'106年1月'!F143+'106年2月'!F143+'106年3月'!F143+'106年4月'!F143+'106年5月'!F143+'106年6月'!F143+'106年7月'!F143+'106年8月'!F143+'106年9月'!F143+'106年10月'!F143+'106年11月'!F143+'106年12月'!F143</f>
        <v>0</v>
      </c>
      <c r="G143" s="87">
        <f>'106年1月'!G143+'106年2月'!G143+'106年3月'!G143+'106年4月'!G143+'106年5月'!G143+'106年6月'!G143+'106年7月'!G143+'106年8月'!G143+'106年9月'!G143+'106年10月'!G143+'106年11月'!G143+'106年12月'!G143</f>
        <v>0</v>
      </c>
      <c r="H143" s="87">
        <f t="shared" ref="H143:H144" si="1235">F143+G143</f>
        <v>0</v>
      </c>
      <c r="I143" s="87">
        <f>'106年1月'!I143+'106年2月'!I143+'106年3月'!I143+'106年4月'!I143+'106年5月'!I143+'106年6月'!I143+'106年7月'!I143+'106年8月'!I143+'106年9月'!I143+'106年10月'!I143+'106年11月'!I143+'106年12月'!I143</f>
        <v>0</v>
      </c>
      <c r="J143" s="87">
        <f>'106年1月'!J143+'106年2月'!J143+'106年3月'!J143+'106年4月'!J143+'106年5月'!J143+'106年6月'!J143+'106年7月'!J143+'106年8月'!J143+'106年9月'!J143+'106年10月'!J143+'106年11月'!J143+'106年12月'!J143</f>
        <v>0</v>
      </c>
      <c r="K143" s="87">
        <f t="shared" ref="K143:K144" si="1236">I143+J143</f>
        <v>0</v>
      </c>
      <c r="L143" s="87">
        <f>'106年1月'!L143+'106年2月'!L143+'106年3月'!L143+'106年4月'!L143+'106年5月'!L143+'106年6月'!L143+'106年7月'!L143+'106年8月'!L143+'106年9月'!L143+'106年10月'!L143+'106年11月'!L143+'106年12月'!L143</f>
        <v>0</v>
      </c>
      <c r="M143" s="87">
        <f>'106年1月'!M143+'106年2月'!M143+'106年3月'!M143+'106年4月'!M143+'106年5月'!M143+'106年6月'!M143+'106年7月'!M143+'106年8月'!M143+'106年9月'!M143+'106年10月'!M143+'106年11月'!M143+'106年12月'!M143</f>
        <v>0</v>
      </c>
      <c r="N143" s="87">
        <f t="shared" ref="N143:N144" si="1237">L143+M143</f>
        <v>0</v>
      </c>
      <c r="O143" s="87">
        <f>'106年1月'!O143+'106年2月'!O143+'106年3月'!O143+'106年4月'!O143+'106年5月'!O143+'106年6月'!O143+'106年7月'!O143+'106年8月'!O143+'106年9月'!O143+'106年10月'!O143+'106年11月'!O143+'106年12月'!O143</f>
        <v>0</v>
      </c>
      <c r="P143" s="87">
        <f>'106年1月'!P143+'106年2月'!P143+'106年3月'!P143+'106年4月'!P143+'106年5月'!P143+'106年6月'!P143+'106年7月'!P143+'106年8月'!P143+'106年9月'!P143+'106年10月'!P143+'106年11月'!P143+'106年12月'!P143</f>
        <v>0</v>
      </c>
      <c r="Q143" s="87">
        <f t="shared" ref="Q143:Q144" si="1238">O143+P143</f>
        <v>0</v>
      </c>
      <c r="R143" s="87">
        <f>'106年1月'!R143+'106年2月'!R143+'106年3月'!R143+'106年4月'!R143+'106年5月'!R143+'106年6月'!R143+'106年7月'!R143+'106年8月'!R143+'106年9月'!R143+'106年10月'!R143+'106年11月'!R143+'106年12月'!R143</f>
        <v>0</v>
      </c>
      <c r="S143" s="87">
        <f>'106年1月'!S143+'106年2月'!S143+'106年3月'!S143+'106年4月'!S143+'106年5月'!S143+'106年6月'!S143+'106年7月'!S143+'106年8月'!S143+'106年9月'!S143+'106年10月'!S143+'106年11月'!S143+'106年12月'!S143</f>
        <v>0</v>
      </c>
      <c r="T143" s="87">
        <f t="shared" ref="T143:T144" si="1239">R143+S143</f>
        <v>0</v>
      </c>
      <c r="U143" s="87">
        <f>'106年1月'!U143+'106年2月'!U143+'106年3月'!U143+'106年4月'!U143+'106年5月'!U143+'106年6月'!U143+'106年7月'!U143+'106年8月'!U143+'106年9月'!U143+'106年10月'!U143+'106年11月'!U143+'106年12月'!U143</f>
        <v>184455318.05000001</v>
      </c>
      <c r="V143" s="87">
        <f>'106年1月'!V143+'106年2月'!V143+'106年3月'!V143+'106年4月'!V143+'106年5月'!V143+'106年6月'!V143+'106年7月'!V143+'106年8月'!V143+'106年9月'!V143+'106年10月'!V143+'106年11月'!V143+'106年12月'!V143</f>
        <v>6259860</v>
      </c>
      <c r="W143" s="87">
        <f t="shared" ref="W143:W144" si="1240">U143+V143</f>
        <v>190715178.05000001</v>
      </c>
      <c r="X143" s="87">
        <f>'106年1月'!X143+'106年2月'!X143+'106年3月'!X143+'106年4月'!X143+'106年5月'!X143+'106年6月'!X143+'106年7月'!X143+'106年8月'!X143+'106年9月'!X143+'106年10月'!X143+'106年11月'!X143+'106年12月'!X143</f>
        <v>0</v>
      </c>
      <c r="Y143" s="87">
        <f>'106年1月'!Y143+'106年2月'!Y143+'106年3月'!Y143+'106年4月'!Y143+'106年5月'!Y143+'106年6月'!Y143+'106年7月'!Y143+'106年8月'!Y143+'106年9月'!Y143+'106年10月'!Y143+'106年11月'!Y143+'106年12月'!Y143</f>
        <v>0</v>
      </c>
      <c r="Z143" s="87">
        <f t="shared" ref="Z143:Z144" si="1241">X143+Y143</f>
        <v>0</v>
      </c>
      <c r="AA143" s="87">
        <f>'106年1月'!AA143+'106年2月'!AA143+'106年3月'!AA143+'106年4月'!AA143+'106年5月'!AA143+'106年6月'!AA143+'106年7月'!AA143+'106年8月'!AA143+'106年9月'!AA143+'106年10月'!AA143+'106年11月'!AA143+'106年12月'!AA143</f>
        <v>0</v>
      </c>
      <c r="AB143" s="87">
        <f>'106年1月'!AB143+'106年2月'!AB143+'106年3月'!AB143+'106年4月'!AB143+'106年5月'!AB143+'106年6月'!AB143+'106年7月'!AB143+'106年8月'!AB143+'106年9月'!AB143+'106年10月'!AB143+'106年11月'!AB143+'106年12月'!AB143</f>
        <v>0</v>
      </c>
      <c r="AC143" s="87">
        <f t="shared" ref="AC143:AC144" si="1242">AA143+AB143</f>
        <v>0</v>
      </c>
    </row>
    <row r="144" spans="1:34" s="68" customFormat="1">
      <c r="A144" s="129"/>
      <c r="B144" s="61" t="s">
        <v>384</v>
      </c>
      <c r="C144" s="87">
        <f t="shared" si="1232"/>
        <v>16774898</v>
      </c>
      <c r="D144" s="87">
        <f t="shared" si="1233"/>
        <v>71788063</v>
      </c>
      <c r="E144" s="87">
        <f t="shared" si="1234"/>
        <v>88562961</v>
      </c>
      <c r="F144" s="87">
        <f>'106年1月'!F144+'106年2月'!F144+'106年3月'!F144+'106年4月'!F144+'106年5月'!F144+'106年6月'!F144+'106年7月'!F144+'106年8月'!F144+'106年9月'!F144+'106年10月'!F144+'106年11月'!F144+'106年12月'!F144</f>
        <v>16774898</v>
      </c>
      <c r="G144" s="87">
        <f>'106年1月'!G144+'106年2月'!G144+'106年3月'!G144+'106年4月'!G144+'106年5月'!G144+'106年6月'!G144+'106年7月'!G144+'106年8月'!G144+'106年9月'!G144+'106年10月'!G144+'106年11月'!G144+'106年12月'!G144</f>
        <v>71788063</v>
      </c>
      <c r="H144" s="87">
        <f t="shared" si="1235"/>
        <v>88562961</v>
      </c>
      <c r="I144" s="87">
        <f>'106年1月'!I144+'106年2月'!I144+'106年3月'!I144+'106年4月'!I144+'106年5月'!I144+'106年6月'!I144+'106年7月'!I144+'106年8月'!I144+'106年9月'!I144+'106年10月'!I144+'106年11月'!I144+'106年12月'!I144</f>
        <v>0</v>
      </c>
      <c r="J144" s="87">
        <f>'106年1月'!J144+'106年2月'!J144+'106年3月'!J144+'106年4月'!J144+'106年5月'!J144+'106年6月'!J144+'106年7月'!J144+'106年8月'!J144+'106年9月'!J144+'106年10月'!J144+'106年11月'!J144+'106年12月'!J144</f>
        <v>0</v>
      </c>
      <c r="K144" s="87">
        <f t="shared" si="1236"/>
        <v>0</v>
      </c>
      <c r="L144" s="87">
        <f>'106年1月'!L144+'106年2月'!L144+'106年3月'!L144+'106年4月'!L144+'106年5月'!L144+'106年6月'!L144+'106年7月'!L144+'106年8月'!L144+'106年9月'!L144+'106年10月'!L144+'106年11月'!L144+'106年12月'!L144</f>
        <v>0</v>
      </c>
      <c r="M144" s="87">
        <f>'106年1月'!M144+'106年2月'!M144+'106年3月'!M144+'106年4月'!M144+'106年5月'!M144+'106年6月'!M144+'106年7月'!M144+'106年8月'!M144+'106年9月'!M144+'106年10月'!M144+'106年11月'!M144+'106年12月'!M144</f>
        <v>0</v>
      </c>
      <c r="N144" s="87">
        <f t="shared" si="1237"/>
        <v>0</v>
      </c>
      <c r="O144" s="87">
        <f>'106年1月'!O144+'106年2月'!O144+'106年3月'!O144+'106年4月'!O144+'106年5月'!O144+'106年6月'!O144+'106年7月'!O144+'106年8月'!O144+'106年9月'!O144+'106年10月'!O144+'106年11月'!O144+'106年12月'!O144</f>
        <v>0</v>
      </c>
      <c r="P144" s="87">
        <f>'106年1月'!P144+'106年2月'!P144+'106年3月'!P144+'106年4月'!P144+'106年5月'!P144+'106年6月'!P144+'106年7月'!P144+'106年8月'!P144+'106年9月'!P144+'106年10月'!P144+'106年11月'!P144+'106年12月'!P144</f>
        <v>0</v>
      </c>
      <c r="Q144" s="87">
        <f t="shared" si="1238"/>
        <v>0</v>
      </c>
      <c r="R144" s="87">
        <f>'106年1月'!R144+'106年2月'!R144+'106年3月'!R144+'106年4月'!R144+'106年5月'!R144+'106年6月'!R144+'106年7月'!R144+'106年8月'!R144+'106年9月'!R144+'106年10月'!R144+'106年11月'!R144+'106年12月'!R144</f>
        <v>0</v>
      </c>
      <c r="S144" s="87">
        <f>'106年1月'!S144+'106年2月'!S144+'106年3月'!S144+'106年4月'!S144+'106年5月'!S144+'106年6月'!S144+'106年7月'!S144+'106年8月'!S144+'106年9月'!S144+'106年10月'!S144+'106年11月'!S144+'106年12月'!S144</f>
        <v>0</v>
      </c>
      <c r="T144" s="87">
        <f t="shared" si="1239"/>
        <v>0</v>
      </c>
      <c r="U144" s="87">
        <f>'106年1月'!U144+'106年2月'!U144+'106年3月'!U144+'106年4月'!U144+'106年5月'!U144+'106年6月'!U144+'106年7月'!U144+'106年8月'!U144+'106年9月'!U144+'106年10月'!U144+'106年11月'!U144+'106年12月'!U144</f>
        <v>0</v>
      </c>
      <c r="V144" s="87">
        <f>'106年1月'!V144+'106年2月'!V144+'106年3月'!V144+'106年4月'!V144+'106年5月'!V144+'106年6月'!V144+'106年7月'!V144+'106年8月'!V144+'106年9月'!V144+'106年10月'!V144+'106年11月'!V144+'106年12月'!V144</f>
        <v>0</v>
      </c>
      <c r="W144" s="87">
        <f t="shared" si="1240"/>
        <v>0</v>
      </c>
      <c r="X144" s="87">
        <f>'106年1月'!X144+'106年2月'!X144+'106年3月'!X144+'106年4月'!X144+'106年5月'!X144+'106年6月'!X144+'106年7月'!X144+'106年8月'!X144+'106年9月'!X144+'106年10月'!X144+'106年11月'!X144+'106年12月'!X144</f>
        <v>0</v>
      </c>
      <c r="Y144" s="87">
        <f>'106年1月'!Y144+'106年2月'!Y144+'106年3月'!Y144+'106年4月'!Y144+'106年5月'!Y144+'106年6月'!Y144+'106年7月'!Y144+'106年8月'!Y144+'106年9月'!Y144+'106年10月'!Y144+'106年11月'!Y144+'106年12月'!Y144</f>
        <v>0</v>
      </c>
      <c r="Z144" s="87">
        <f t="shared" si="1241"/>
        <v>0</v>
      </c>
      <c r="AA144" s="87">
        <f>'106年1月'!AA144+'106年2月'!AA144+'106年3月'!AA144+'106年4月'!AA144+'106年5月'!AA144+'106年6月'!AA144+'106年7月'!AA144+'106年8月'!AA144+'106年9月'!AA144+'106年10月'!AA144+'106年11月'!AA144+'106年12月'!AA144</f>
        <v>0</v>
      </c>
      <c r="AB144" s="87">
        <f>'106年1月'!AB144+'106年2月'!AB144+'106年3月'!AB144+'106年4月'!AB144+'106年5月'!AB144+'106年6月'!AB144+'106年7月'!AB144+'106年8月'!AB144+'106年9月'!AB144+'106年10月'!AB144+'106年11月'!AB144+'106年12月'!AB144</f>
        <v>0</v>
      </c>
      <c r="AC144" s="87">
        <f t="shared" si="1242"/>
        <v>0</v>
      </c>
    </row>
    <row r="145" spans="1:34">
      <c r="A145" s="71" t="s">
        <v>385</v>
      </c>
      <c r="B145" s="71"/>
      <c r="C145" s="100">
        <f>C142+C143+C144</f>
        <v>201230216.05000001</v>
      </c>
      <c r="D145" s="100">
        <f t="shared" ref="D145" si="1243">D142+D143+D144</f>
        <v>84083923</v>
      </c>
      <c r="E145" s="100">
        <f t="shared" ref="E145" si="1244">E142+E143+E144</f>
        <v>285314139.05000001</v>
      </c>
      <c r="F145" s="100">
        <f t="shared" ref="F145" si="1245">F142+F143+F144</f>
        <v>16774898</v>
      </c>
      <c r="G145" s="100">
        <f t="shared" ref="G145" si="1246">G142+G143+G144</f>
        <v>71788063</v>
      </c>
      <c r="H145" s="100">
        <f t="shared" ref="H145" si="1247">H142+H143+H144</f>
        <v>88562961</v>
      </c>
      <c r="I145" s="100">
        <f t="shared" ref="I145" si="1248">I142+I143+I144</f>
        <v>0</v>
      </c>
      <c r="J145" s="100">
        <f t="shared" ref="J145" si="1249">J142+J143+J144</f>
        <v>0</v>
      </c>
      <c r="K145" s="100">
        <f t="shared" ref="K145" si="1250">K142+K143+K144</f>
        <v>0</v>
      </c>
      <c r="L145" s="100">
        <f t="shared" ref="L145" si="1251">L142+L143+L144</f>
        <v>0</v>
      </c>
      <c r="M145" s="100">
        <f t="shared" ref="M145" si="1252">M142+M143+M144</f>
        <v>0</v>
      </c>
      <c r="N145" s="100">
        <f t="shared" ref="N145" si="1253">N142+N143+N144</f>
        <v>0</v>
      </c>
      <c r="O145" s="100">
        <f t="shared" ref="O145" si="1254">O142+O143+O144</f>
        <v>0</v>
      </c>
      <c r="P145" s="100">
        <f t="shared" ref="P145" si="1255">P142+P143+P144</f>
        <v>0</v>
      </c>
      <c r="Q145" s="100">
        <f t="shared" ref="Q145" si="1256">Q142+Q143+Q144</f>
        <v>0</v>
      </c>
      <c r="R145" s="100">
        <f t="shared" ref="R145" si="1257">R142+R143+R144</f>
        <v>0</v>
      </c>
      <c r="S145" s="100">
        <f t="shared" ref="S145" si="1258">S142+S143+S144</f>
        <v>0</v>
      </c>
      <c r="T145" s="100">
        <f t="shared" ref="T145" si="1259">T142+T143+T144</f>
        <v>0</v>
      </c>
      <c r="U145" s="100">
        <f t="shared" ref="U145" si="1260">U142+U143+U144</f>
        <v>184455318.05000001</v>
      </c>
      <c r="V145" s="100">
        <f t="shared" ref="V145" si="1261">V142+V143+V144</f>
        <v>12295860</v>
      </c>
      <c r="W145" s="100">
        <f t="shared" ref="W145" si="1262">W142+W143+W144</f>
        <v>196751178.05000001</v>
      </c>
      <c r="X145" s="100">
        <f t="shared" ref="X145" si="1263">X142+X143+X144</f>
        <v>0</v>
      </c>
      <c r="Y145" s="100">
        <f t="shared" ref="Y145" si="1264">Y142+Y143+Y144</f>
        <v>0</v>
      </c>
      <c r="Z145" s="100">
        <f t="shared" ref="Z145" si="1265">Z142+Z143+Z144</f>
        <v>0</v>
      </c>
      <c r="AA145" s="100">
        <f t="shared" ref="AA145" si="1266">AA142+AA143+AA144</f>
        <v>0</v>
      </c>
      <c r="AB145" s="100">
        <f t="shared" ref="AB145" si="1267">AB142+AB143+AB144</f>
        <v>0</v>
      </c>
      <c r="AC145" s="100">
        <f t="shared" ref="AC145" si="1268">AC142+AC143+AC144</f>
        <v>0</v>
      </c>
      <c r="AD145" s="68"/>
      <c r="AE145" s="68"/>
      <c r="AF145" s="68"/>
      <c r="AG145" s="68"/>
      <c r="AH145" s="68"/>
    </row>
    <row r="146" spans="1:34" s="68" customFormat="1">
      <c r="A146" s="128" t="s">
        <v>420</v>
      </c>
      <c r="B146" s="62" t="s">
        <v>382</v>
      </c>
      <c r="C146" s="87">
        <f>F146+I146+L146+O146+R146+U146+X146+AA146</f>
        <v>21652484</v>
      </c>
      <c r="D146" s="87">
        <f>G146+J146+M146+P146+S146+V146+Y146+AB146</f>
        <v>8009867</v>
      </c>
      <c r="E146" s="87">
        <f>C146+D146</f>
        <v>29662351</v>
      </c>
      <c r="F146" s="87">
        <f>'106年1月'!F146+'106年2月'!F146+'106年3月'!F146+'106年4月'!F146+'106年5月'!F146+'106年6月'!F146+'106年7月'!F146+'106年8月'!F146+'106年9月'!F146+'106年10月'!F146+'106年11月'!F146+'106年12月'!F146</f>
        <v>0</v>
      </c>
      <c r="G146" s="87">
        <f>'106年1月'!G146+'106年2月'!G146+'106年3月'!G146+'106年4月'!G146+'106年5月'!G146+'106年6月'!G146+'106年7月'!G146+'106年8月'!G146+'106年9月'!G146+'106年10月'!G146+'106年11月'!G146+'106年12月'!G146</f>
        <v>0</v>
      </c>
      <c r="H146" s="87">
        <f>F146+G146</f>
        <v>0</v>
      </c>
      <c r="I146" s="87">
        <f>'106年1月'!I146+'106年2月'!I146+'106年3月'!I146+'106年4月'!I146+'106年5月'!I146+'106年6月'!I146+'106年7月'!I146+'106年8月'!I146+'106年9月'!I146+'106年10月'!I146+'106年11月'!I146+'106年12月'!I146</f>
        <v>0</v>
      </c>
      <c r="J146" s="87">
        <f>'106年1月'!J146+'106年2月'!J146+'106年3月'!J146+'106年4月'!J146+'106年5月'!J146+'106年6月'!J146+'106年7月'!J146+'106年8月'!J146+'106年9月'!J146+'106年10月'!J146+'106年11月'!J146+'106年12月'!J146</f>
        <v>0</v>
      </c>
      <c r="K146" s="87">
        <f>I146+J146</f>
        <v>0</v>
      </c>
      <c r="L146" s="87">
        <f>'106年1月'!L146+'106年2月'!L146+'106年3月'!L146+'106年4月'!L146+'106年5月'!L146+'106年6月'!L146+'106年7月'!L146+'106年8月'!L146+'106年9月'!L146+'106年10月'!L146+'106年11月'!L146+'106年12月'!L146</f>
        <v>0</v>
      </c>
      <c r="M146" s="87">
        <f>'106年1月'!M146+'106年2月'!M146+'106年3月'!M146+'106年4月'!M146+'106年5月'!M146+'106年6月'!M146+'106年7月'!M146+'106年8月'!M146+'106年9月'!M146+'106年10月'!M146+'106年11月'!M146+'106年12月'!M146</f>
        <v>0</v>
      </c>
      <c r="N146" s="87">
        <f>L146+M146</f>
        <v>0</v>
      </c>
      <c r="O146" s="87">
        <f>'106年1月'!O146+'106年2月'!O146+'106年3月'!O146+'106年4月'!O146+'106年5月'!O146+'106年6月'!O146+'106年7月'!O146+'106年8月'!O146+'106年9月'!O146+'106年10月'!O146+'106年11月'!O146+'106年12月'!O146</f>
        <v>0</v>
      </c>
      <c r="P146" s="87">
        <f>'106年1月'!P146+'106年2月'!P146+'106年3月'!P146+'106年4月'!P146+'106年5月'!P146+'106年6月'!P146+'106年7月'!P146+'106年8月'!P146+'106年9月'!P146+'106年10月'!P146+'106年11月'!P146+'106年12月'!P146</f>
        <v>0</v>
      </c>
      <c r="Q146" s="87">
        <f>O146+P146</f>
        <v>0</v>
      </c>
      <c r="R146" s="87">
        <f>'106年1月'!R146+'106年2月'!R146+'106年3月'!R146+'106年4月'!R146+'106年5月'!R146+'106年6月'!R146+'106年7月'!R146+'106年8月'!R146+'106年9月'!R146+'106年10月'!R146+'106年11月'!R146+'106年12月'!R146</f>
        <v>0</v>
      </c>
      <c r="S146" s="87">
        <f>'106年1月'!S146+'106年2月'!S146+'106年3月'!S146+'106年4月'!S146+'106年5月'!S146+'106年6月'!S146+'106年7月'!S146+'106年8月'!S146+'106年9月'!S146+'106年10月'!S146+'106年11月'!S146+'106年12月'!S146</f>
        <v>0</v>
      </c>
      <c r="T146" s="87">
        <f>R146+S146</f>
        <v>0</v>
      </c>
      <c r="U146" s="87">
        <f>'106年1月'!U146+'106年2月'!U146+'106年3月'!U146+'106年4月'!U146+'106年5月'!U146+'106年6月'!U146+'106年7月'!U146+'106年8月'!U146+'106年9月'!U146+'106年10月'!U146+'106年11月'!U146+'106年12月'!U146</f>
        <v>17757780</v>
      </c>
      <c r="V146" s="87">
        <f>'106年1月'!V146+'106年2月'!V146+'106年3月'!V146+'106年4月'!V146+'106年5月'!V146+'106年6月'!V146+'106年7月'!V146+'106年8月'!V146+'106年9月'!V146+'106年10月'!V146+'106年11月'!V146+'106年12月'!V146</f>
        <v>6059969</v>
      </c>
      <c r="W146" s="87">
        <f>U146+V146</f>
        <v>23817749</v>
      </c>
      <c r="X146" s="87">
        <f>'106年1月'!X146+'106年2月'!X146+'106年3月'!X146+'106年4月'!X146+'106年5月'!X146+'106年6月'!X146+'106年7月'!X146+'106年8月'!X146+'106年9月'!X146+'106年10月'!X146+'106年11月'!X146+'106年12月'!X146</f>
        <v>0</v>
      </c>
      <c r="Y146" s="87">
        <f>'106年1月'!Y146+'106年2月'!Y146+'106年3月'!Y146+'106年4月'!Y146+'106年5月'!Y146+'106年6月'!Y146+'106年7月'!Y146+'106年8月'!Y146+'106年9月'!Y146+'106年10月'!Y146+'106年11月'!Y146+'106年12月'!Y146</f>
        <v>0</v>
      </c>
      <c r="Z146" s="87">
        <f>X146+Y146</f>
        <v>0</v>
      </c>
      <c r="AA146" s="87">
        <f>'106年1月'!AA146+'106年2月'!AA146+'106年3月'!AA146+'106年4月'!AA146+'106年5月'!AA146+'106年6月'!AA146+'106年7月'!AA146+'106年8月'!AA146+'106年9月'!AA146+'106年10月'!AA146+'106年11月'!AA146+'106年12月'!AA146</f>
        <v>3894704</v>
      </c>
      <c r="AB146" s="87">
        <f>'106年1月'!AB146+'106年2月'!AB146+'106年3月'!AB146+'106年4月'!AB146+'106年5月'!AB146+'106年6月'!AB146+'106年7月'!AB146+'106年8月'!AB146+'106年9月'!AB146+'106年10月'!AB146+'106年11月'!AB146+'106年12月'!AB146</f>
        <v>1949898</v>
      </c>
      <c r="AC146" s="87">
        <f>AA146+AB146</f>
        <v>5844602</v>
      </c>
    </row>
    <row r="147" spans="1:34" s="68" customFormat="1">
      <c r="A147" s="129"/>
      <c r="B147" s="61" t="s">
        <v>383</v>
      </c>
      <c r="C147" s="87">
        <f t="shared" ref="C147:C148" si="1269">F147+I147+L147+O147+R147+U147+X147+AA147</f>
        <v>329077512.54900002</v>
      </c>
      <c r="D147" s="87">
        <f t="shared" ref="D147:D148" si="1270">G147+J147+M147+P147+S147+V147+Y147+AB147</f>
        <v>38503723</v>
      </c>
      <c r="E147" s="87">
        <f t="shared" ref="E147:E148" si="1271">C147+D147</f>
        <v>367581235.54900002</v>
      </c>
      <c r="F147" s="87">
        <f>'106年1月'!F147+'106年2月'!F147+'106年3月'!F147+'106年4月'!F147+'106年5月'!F147+'106年6月'!F147+'106年7月'!F147+'106年8月'!F147+'106年9月'!F147+'106年10月'!F147+'106年11月'!F147+'106年12月'!F147</f>
        <v>0</v>
      </c>
      <c r="G147" s="87">
        <f>'106年1月'!G147+'106年2月'!G147+'106年3月'!G147+'106年4月'!G147+'106年5月'!G147+'106年6月'!G147+'106年7月'!G147+'106年8月'!G147+'106年9月'!G147+'106年10月'!G147+'106年11月'!G147+'106年12月'!G147</f>
        <v>0</v>
      </c>
      <c r="H147" s="87">
        <f t="shared" ref="H147:H148" si="1272">F147+G147</f>
        <v>0</v>
      </c>
      <c r="I147" s="87">
        <f>'106年1月'!I147+'106年2月'!I147+'106年3月'!I147+'106年4月'!I147+'106年5月'!I147+'106年6月'!I147+'106年7月'!I147+'106年8月'!I147+'106年9月'!I147+'106年10月'!I147+'106年11月'!I147+'106年12月'!I147</f>
        <v>0</v>
      </c>
      <c r="J147" s="87">
        <f>'106年1月'!J147+'106年2月'!J147+'106年3月'!J147+'106年4月'!J147+'106年5月'!J147+'106年6月'!J147+'106年7月'!J147+'106年8月'!J147+'106年9月'!J147+'106年10月'!J147+'106年11月'!J147+'106年12月'!J147</f>
        <v>0</v>
      </c>
      <c r="K147" s="87">
        <f t="shared" ref="K147:K148" si="1273">I147+J147</f>
        <v>0</v>
      </c>
      <c r="L147" s="87">
        <f>'106年1月'!L147+'106年2月'!L147+'106年3月'!L147+'106年4月'!L147+'106年5月'!L147+'106年6月'!L147+'106年7月'!L147+'106年8月'!L147+'106年9月'!L147+'106年10月'!L147+'106年11月'!L147+'106年12月'!L147</f>
        <v>0</v>
      </c>
      <c r="M147" s="87">
        <f>'106年1月'!M147+'106年2月'!M147+'106年3月'!M147+'106年4月'!M147+'106年5月'!M147+'106年6月'!M147+'106年7月'!M147+'106年8月'!M147+'106年9月'!M147+'106年10月'!M147+'106年11月'!M147+'106年12月'!M147</f>
        <v>0</v>
      </c>
      <c r="N147" s="87">
        <f t="shared" ref="N147:N148" si="1274">L147+M147</f>
        <v>0</v>
      </c>
      <c r="O147" s="87">
        <f>'106年1月'!O147+'106年2月'!O147+'106年3月'!O147+'106年4月'!O147+'106年5月'!O147+'106年6月'!O147+'106年7月'!O147+'106年8月'!O147+'106年9月'!O147+'106年10月'!O147+'106年11月'!O147+'106年12月'!O147</f>
        <v>0</v>
      </c>
      <c r="P147" s="87">
        <f>'106年1月'!P147+'106年2月'!P147+'106年3月'!P147+'106年4月'!P147+'106年5月'!P147+'106年6月'!P147+'106年7月'!P147+'106年8月'!P147+'106年9月'!P147+'106年10月'!P147+'106年11月'!P147+'106年12月'!P147</f>
        <v>0</v>
      </c>
      <c r="Q147" s="87">
        <f t="shared" ref="Q147:Q148" si="1275">O147+P147</f>
        <v>0</v>
      </c>
      <c r="R147" s="87">
        <f>'106年1月'!R147+'106年2月'!R147+'106年3月'!R147+'106年4月'!R147+'106年5月'!R147+'106年6月'!R147+'106年7月'!R147+'106年8月'!R147+'106年9月'!R147+'106年10月'!R147+'106年11月'!R147+'106年12月'!R147</f>
        <v>0</v>
      </c>
      <c r="S147" s="87">
        <f>'106年1月'!S147+'106年2月'!S147+'106年3月'!S147+'106年4月'!S147+'106年5月'!S147+'106年6月'!S147+'106年7月'!S147+'106年8月'!S147+'106年9月'!S147+'106年10月'!S147+'106年11月'!S147+'106年12月'!S147</f>
        <v>0</v>
      </c>
      <c r="T147" s="87">
        <f t="shared" ref="T147:T148" si="1276">R147+S147</f>
        <v>0</v>
      </c>
      <c r="U147" s="87">
        <f>'106年1月'!U147+'106年2月'!U147+'106年3月'!U147+'106年4月'!U147+'106年5月'!U147+'106年6月'!U147+'106年7月'!U147+'106年8月'!U147+'106年9月'!U147+'106年10月'!U147+'106年11月'!U147+'106年12月'!U147</f>
        <v>313888244.54900002</v>
      </c>
      <c r="V147" s="87">
        <f>'106年1月'!V147+'106年2月'!V147+'106年3月'!V147+'106年4月'!V147+'106年5月'!V147+'106年6月'!V147+'106年7月'!V147+'106年8月'!V147+'106年9月'!V147+'106年10月'!V147+'106年11月'!V147+'106年12月'!V147</f>
        <v>38503723</v>
      </c>
      <c r="W147" s="87">
        <f t="shared" ref="W147:W148" si="1277">U147+V147</f>
        <v>352391967.54900002</v>
      </c>
      <c r="X147" s="87">
        <f>'106年1月'!X147+'106年2月'!X147+'106年3月'!X147+'106年4月'!X147+'106年5月'!X147+'106年6月'!X147+'106年7月'!X147+'106年8月'!X147+'106年9月'!X147+'106年10月'!X147+'106年11月'!X147+'106年12月'!X147</f>
        <v>0</v>
      </c>
      <c r="Y147" s="87">
        <f>'106年1月'!Y147+'106年2月'!Y147+'106年3月'!Y147+'106年4月'!Y147+'106年5月'!Y147+'106年6月'!Y147+'106年7月'!Y147+'106年8月'!Y147+'106年9月'!Y147+'106年10月'!Y147+'106年11月'!Y147+'106年12月'!Y147</f>
        <v>0</v>
      </c>
      <c r="Z147" s="87">
        <f t="shared" ref="Z147:Z148" si="1278">X147+Y147</f>
        <v>0</v>
      </c>
      <c r="AA147" s="87">
        <f>'106年1月'!AA147+'106年2月'!AA147+'106年3月'!AA147+'106年4月'!AA147+'106年5月'!AA147+'106年6月'!AA147+'106年7月'!AA147+'106年8月'!AA147+'106年9月'!AA147+'106年10月'!AA147+'106年11月'!AA147+'106年12月'!AA147</f>
        <v>15189268</v>
      </c>
      <c r="AB147" s="87">
        <f>'106年1月'!AB147+'106年2月'!AB147+'106年3月'!AB147+'106年4月'!AB147+'106年5月'!AB147+'106年6月'!AB147+'106年7月'!AB147+'106年8月'!AB147+'106年9月'!AB147+'106年10月'!AB147+'106年11月'!AB147+'106年12月'!AB147</f>
        <v>0</v>
      </c>
      <c r="AC147" s="87">
        <f t="shared" ref="AC147:AC148" si="1279">AA147+AB147</f>
        <v>15189268</v>
      </c>
    </row>
    <row r="148" spans="1:34" s="68" customFormat="1">
      <c r="A148" s="129"/>
      <c r="B148" s="61" t="s">
        <v>384</v>
      </c>
      <c r="C148" s="87">
        <f t="shared" si="1269"/>
        <v>81328307</v>
      </c>
      <c r="D148" s="87">
        <f t="shared" si="1270"/>
        <v>9270161</v>
      </c>
      <c r="E148" s="87">
        <f t="shared" si="1271"/>
        <v>90598468</v>
      </c>
      <c r="F148" s="87">
        <f>'106年1月'!F148+'106年2月'!F148+'106年3月'!F148+'106年4月'!F148+'106年5月'!F148+'106年6月'!F148+'106年7月'!F148+'106年8月'!F148+'106年9月'!F148+'106年10月'!F148+'106年11月'!F148+'106年12月'!F148</f>
        <v>0</v>
      </c>
      <c r="G148" s="87">
        <f>'106年1月'!G148+'106年2月'!G148+'106年3月'!G148+'106年4月'!G148+'106年5月'!G148+'106年6月'!G148+'106年7月'!G148+'106年8月'!G148+'106年9月'!G148+'106年10月'!G148+'106年11月'!G148+'106年12月'!G148</f>
        <v>0</v>
      </c>
      <c r="H148" s="87">
        <f t="shared" si="1272"/>
        <v>0</v>
      </c>
      <c r="I148" s="87">
        <f>'106年1月'!I148+'106年2月'!I148+'106年3月'!I148+'106年4月'!I148+'106年5月'!I148+'106年6月'!I148+'106年7月'!I148+'106年8月'!I148+'106年9月'!I148+'106年10月'!I148+'106年11月'!I148+'106年12月'!I148</f>
        <v>0</v>
      </c>
      <c r="J148" s="87">
        <f>'106年1月'!J148+'106年2月'!J148+'106年3月'!J148+'106年4月'!J148+'106年5月'!J148+'106年6月'!J148+'106年7月'!J148+'106年8月'!J148+'106年9月'!J148+'106年10月'!J148+'106年11月'!J148+'106年12月'!J148</f>
        <v>0</v>
      </c>
      <c r="K148" s="87">
        <f t="shared" si="1273"/>
        <v>0</v>
      </c>
      <c r="L148" s="87">
        <f>'106年1月'!L148+'106年2月'!L148+'106年3月'!L148+'106年4月'!L148+'106年5月'!L148+'106年6月'!L148+'106年7月'!L148+'106年8月'!L148+'106年9月'!L148+'106年10月'!L148+'106年11月'!L148+'106年12月'!L148</f>
        <v>0</v>
      </c>
      <c r="M148" s="87">
        <f>'106年1月'!M148+'106年2月'!M148+'106年3月'!M148+'106年4月'!M148+'106年5月'!M148+'106年6月'!M148+'106年7月'!M148+'106年8月'!M148+'106年9月'!M148+'106年10月'!M148+'106年11月'!M148+'106年12月'!M148</f>
        <v>0</v>
      </c>
      <c r="N148" s="87">
        <f t="shared" si="1274"/>
        <v>0</v>
      </c>
      <c r="O148" s="87">
        <f>'106年1月'!O148+'106年2月'!O148+'106年3月'!O148+'106年4月'!O148+'106年5月'!O148+'106年6月'!O148+'106年7月'!O148+'106年8月'!O148+'106年9月'!O148+'106年10月'!O148+'106年11月'!O148+'106年12月'!O148</f>
        <v>0</v>
      </c>
      <c r="P148" s="87">
        <f>'106年1月'!P148+'106年2月'!P148+'106年3月'!P148+'106年4月'!P148+'106年5月'!P148+'106年6月'!P148+'106年7月'!P148+'106年8月'!P148+'106年9月'!P148+'106年10月'!P148+'106年11月'!P148+'106年12月'!P148</f>
        <v>0</v>
      </c>
      <c r="Q148" s="87">
        <f t="shared" si="1275"/>
        <v>0</v>
      </c>
      <c r="R148" s="87">
        <f>'106年1月'!R148+'106年2月'!R148+'106年3月'!R148+'106年4月'!R148+'106年5月'!R148+'106年6月'!R148+'106年7月'!R148+'106年8月'!R148+'106年9月'!R148+'106年10月'!R148+'106年11月'!R148+'106年12月'!R148</f>
        <v>0</v>
      </c>
      <c r="S148" s="87">
        <f>'106年1月'!S148+'106年2月'!S148+'106年3月'!S148+'106年4月'!S148+'106年5月'!S148+'106年6月'!S148+'106年7月'!S148+'106年8月'!S148+'106年9月'!S148+'106年10月'!S148+'106年11月'!S148+'106年12月'!S148</f>
        <v>0</v>
      </c>
      <c r="T148" s="87">
        <f t="shared" si="1276"/>
        <v>0</v>
      </c>
      <c r="U148" s="87">
        <f>'106年1月'!U148+'106年2月'!U148+'106年3月'!U148+'106年4月'!U148+'106年5月'!U148+'106年6月'!U148+'106年7月'!U148+'106年8月'!U148+'106年9月'!U148+'106年10月'!U148+'106年11月'!U148+'106年12月'!U148</f>
        <v>81328307</v>
      </c>
      <c r="V148" s="87">
        <f>'106年1月'!V148+'106年2月'!V148+'106年3月'!V148+'106年4月'!V148+'106年5月'!V148+'106年6月'!V148+'106年7月'!V148+'106年8月'!V148+'106年9月'!V148+'106年10月'!V148+'106年11月'!V148+'106年12月'!V148</f>
        <v>9270161</v>
      </c>
      <c r="W148" s="87">
        <f t="shared" si="1277"/>
        <v>90598468</v>
      </c>
      <c r="X148" s="87">
        <f>'106年1月'!X148+'106年2月'!X148+'106年3月'!X148+'106年4月'!X148+'106年5月'!X148+'106年6月'!X148+'106年7月'!X148+'106年8月'!X148+'106年9月'!X148+'106年10月'!X148+'106年11月'!X148+'106年12月'!X148</f>
        <v>0</v>
      </c>
      <c r="Y148" s="87">
        <f>'106年1月'!Y148+'106年2月'!Y148+'106年3月'!Y148+'106年4月'!Y148+'106年5月'!Y148+'106年6月'!Y148+'106年7月'!Y148+'106年8月'!Y148+'106年9月'!Y148+'106年10月'!Y148+'106年11月'!Y148+'106年12月'!Y148</f>
        <v>0</v>
      </c>
      <c r="Z148" s="87">
        <f t="shared" si="1278"/>
        <v>0</v>
      </c>
      <c r="AA148" s="87">
        <f>'106年1月'!AA148+'106年2月'!AA148+'106年3月'!AA148+'106年4月'!AA148+'106年5月'!AA148+'106年6月'!AA148+'106年7月'!AA148+'106年8月'!AA148+'106年9月'!AA148+'106年10月'!AA148+'106年11月'!AA148+'106年12月'!AA148</f>
        <v>0</v>
      </c>
      <c r="AB148" s="87">
        <f>'106年1月'!AB148+'106年2月'!AB148+'106年3月'!AB148+'106年4月'!AB148+'106年5月'!AB148+'106年6月'!AB148+'106年7月'!AB148+'106年8月'!AB148+'106年9月'!AB148+'106年10月'!AB148+'106年11月'!AB148+'106年12月'!AB148</f>
        <v>0</v>
      </c>
      <c r="AC148" s="87">
        <f t="shared" si="1279"/>
        <v>0</v>
      </c>
    </row>
    <row r="149" spans="1:34">
      <c r="A149" s="71" t="s">
        <v>385</v>
      </c>
      <c r="B149" s="71"/>
      <c r="C149" s="100">
        <f>C146+C147+C148</f>
        <v>432058303.54900002</v>
      </c>
      <c r="D149" s="100">
        <f t="shared" ref="D149" si="1280">D146+D147+D148</f>
        <v>55783751</v>
      </c>
      <c r="E149" s="100">
        <f t="shared" ref="E149" si="1281">E146+E147+E148</f>
        <v>487842054.54900002</v>
      </c>
      <c r="F149" s="100">
        <f t="shared" ref="F149" si="1282">F146+F147+F148</f>
        <v>0</v>
      </c>
      <c r="G149" s="100">
        <f t="shared" ref="G149" si="1283">G146+G147+G148</f>
        <v>0</v>
      </c>
      <c r="H149" s="100">
        <f t="shared" ref="H149" si="1284">H146+H147+H148</f>
        <v>0</v>
      </c>
      <c r="I149" s="100">
        <f t="shared" ref="I149" si="1285">I146+I147+I148</f>
        <v>0</v>
      </c>
      <c r="J149" s="100">
        <f t="shared" ref="J149" si="1286">J146+J147+J148</f>
        <v>0</v>
      </c>
      <c r="K149" s="100">
        <f t="shared" ref="K149" si="1287">K146+K147+K148</f>
        <v>0</v>
      </c>
      <c r="L149" s="100">
        <f t="shared" ref="L149" si="1288">L146+L147+L148</f>
        <v>0</v>
      </c>
      <c r="M149" s="100">
        <f t="shared" ref="M149" si="1289">M146+M147+M148</f>
        <v>0</v>
      </c>
      <c r="N149" s="100">
        <f t="shared" ref="N149" si="1290">N146+N147+N148</f>
        <v>0</v>
      </c>
      <c r="O149" s="100">
        <f t="shared" ref="O149" si="1291">O146+O147+O148</f>
        <v>0</v>
      </c>
      <c r="P149" s="100">
        <f t="shared" ref="P149" si="1292">P146+P147+P148</f>
        <v>0</v>
      </c>
      <c r="Q149" s="100">
        <f t="shared" ref="Q149" si="1293">Q146+Q147+Q148</f>
        <v>0</v>
      </c>
      <c r="R149" s="100">
        <f t="shared" ref="R149" si="1294">R146+R147+R148</f>
        <v>0</v>
      </c>
      <c r="S149" s="100">
        <f t="shared" ref="S149" si="1295">S146+S147+S148</f>
        <v>0</v>
      </c>
      <c r="T149" s="100">
        <f t="shared" ref="T149" si="1296">T146+T147+T148</f>
        <v>0</v>
      </c>
      <c r="U149" s="100">
        <f t="shared" ref="U149" si="1297">U146+U147+U148</f>
        <v>412974331.54900002</v>
      </c>
      <c r="V149" s="100">
        <f t="shared" ref="V149" si="1298">V146+V147+V148</f>
        <v>53833853</v>
      </c>
      <c r="W149" s="100">
        <f t="shared" ref="W149" si="1299">W146+W147+W148</f>
        <v>466808184.54900002</v>
      </c>
      <c r="X149" s="100">
        <f t="shared" ref="X149" si="1300">X146+X147+X148</f>
        <v>0</v>
      </c>
      <c r="Y149" s="100">
        <f t="shared" ref="Y149" si="1301">Y146+Y147+Y148</f>
        <v>0</v>
      </c>
      <c r="Z149" s="100">
        <f t="shared" ref="Z149" si="1302">Z146+Z147+Z148</f>
        <v>0</v>
      </c>
      <c r="AA149" s="100">
        <f t="shared" ref="AA149" si="1303">AA146+AA147+AA148</f>
        <v>19083972</v>
      </c>
      <c r="AB149" s="100">
        <f t="shared" ref="AB149" si="1304">AB146+AB147+AB148</f>
        <v>1949898</v>
      </c>
      <c r="AC149" s="100">
        <f t="shared" ref="AC149" si="1305">AC146+AC147+AC148</f>
        <v>21033870</v>
      </c>
      <c r="AD149" s="68"/>
      <c r="AE149" s="68"/>
      <c r="AF149" s="68"/>
      <c r="AG149" s="68"/>
      <c r="AH149" s="68"/>
    </row>
    <row r="150" spans="1:34" s="68" customFormat="1">
      <c r="A150" s="101" t="s">
        <v>421</v>
      </c>
      <c r="B150" s="101"/>
      <c r="C150" s="102">
        <f>C151+C152+C153</f>
        <v>1093922345463.4963</v>
      </c>
      <c r="D150" s="102">
        <f t="shared" ref="D150:AC150" si="1306">D151+D152+D153</f>
        <v>947044757531.30493</v>
      </c>
      <c r="E150" s="102">
        <f t="shared" si="1306"/>
        <v>2040967102994.8013</v>
      </c>
      <c r="F150" s="102">
        <f t="shared" si="1306"/>
        <v>624441130402.61719</v>
      </c>
      <c r="G150" s="102">
        <f t="shared" si="1306"/>
        <v>585223428954.69702</v>
      </c>
      <c r="H150" s="102">
        <f t="shared" si="1306"/>
        <v>1209664559357.3145</v>
      </c>
      <c r="I150" s="102">
        <f t="shared" si="1306"/>
        <v>305870048516.55371</v>
      </c>
      <c r="J150" s="102">
        <f t="shared" si="1306"/>
        <v>276955730005.71991</v>
      </c>
      <c r="K150" s="102">
        <f t="shared" si="1306"/>
        <v>582825778522.27368</v>
      </c>
      <c r="L150" s="102">
        <f t="shared" si="1306"/>
        <v>1040843938.2799999</v>
      </c>
      <c r="M150" s="102">
        <f t="shared" si="1306"/>
        <v>998922786.79999995</v>
      </c>
      <c r="N150" s="102">
        <f t="shared" si="1306"/>
        <v>2039766725.0799997</v>
      </c>
      <c r="O150" s="102">
        <f t="shared" si="1306"/>
        <v>12865950148.546</v>
      </c>
      <c r="P150" s="102">
        <f t="shared" si="1306"/>
        <v>12046163742.681999</v>
      </c>
      <c r="Q150" s="102">
        <f t="shared" si="1306"/>
        <v>24912113891.227997</v>
      </c>
      <c r="R150" s="102">
        <f t="shared" si="1306"/>
        <v>336134749.54900002</v>
      </c>
      <c r="S150" s="102">
        <f t="shared" si="1306"/>
        <v>357328660.80800003</v>
      </c>
      <c r="T150" s="102">
        <f t="shared" si="1306"/>
        <v>693463410.35699999</v>
      </c>
      <c r="U150" s="102">
        <f t="shared" si="1306"/>
        <v>102639198579.9202</v>
      </c>
      <c r="V150" s="102">
        <f t="shared" si="1306"/>
        <v>42358030495.242294</v>
      </c>
      <c r="W150" s="102">
        <f t="shared" si="1306"/>
        <v>144997229075.16251</v>
      </c>
      <c r="X150" s="102">
        <f t="shared" si="1306"/>
        <v>9565131332</v>
      </c>
      <c r="Y150" s="102">
        <f t="shared" si="1306"/>
        <v>6093926249</v>
      </c>
      <c r="Z150" s="102">
        <f t="shared" si="1306"/>
        <v>15659057581</v>
      </c>
      <c r="AA150" s="102">
        <f t="shared" si="1306"/>
        <v>37163907796.029999</v>
      </c>
      <c r="AB150" s="102">
        <f t="shared" si="1306"/>
        <v>23011226636.355499</v>
      </c>
      <c r="AC150" s="102">
        <f t="shared" si="1306"/>
        <v>60175134432.385506</v>
      </c>
      <c r="AD150" s="96"/>
    </row>
    <row r="151" spans="1:34" s="68" customFormat="1">
      <c r="A151" s="103" t="s">
        <v>385</v>
      </c>
      <c r="B151" s="74" t="s">
        <v>382</v>
      </c>
      <c r="C151" s="104">
        <f t="shared" ref="C151:C153" si="1307">C6+C10+C14+C18+C22+C26+C30+C34+C38+C42+C46+C50+C54+C58+C62+C66+C70+C74+C78+C82+C86+C90+C94+C98+C102+C106+C110+C114+C118+C122+C126+C130+C134+C138+C142+C146</f>
        <v>176840414866.91101</v>
      </c>
      <c r="D151" s="104">
        <f t="shared" ref="D151:AC151" si="1308">D6+D10+D14+D18+D22+D26+D30+D34+D38+D42+D46+D50+D54+D58+D62+D66+D70+D74+D78+D82+D86+D90+D94+D98+D102+D106+D110+D114+D118+D122+D126+D130+D134+D138+D142+D146</f>
        <v>195787894503.44006</v>
      </c>
      <c r="E151" s="104">
        <f>C151+D151</f>
        <v>372628309370.35107</v>
      </c>
      <c r="F151" s="104">
        <f t="shared" si="1308"/>
        <v>134353457920.28799</v>
      </c>
      <c r="G151" s="104">
        <f t="shared" si="1308"/>
        <v>160394793519.75549</v>
      </c>
      <c r="H151" s="104">
        <f t="shared" si="1308"/>
        <v>294748251440.0434</v>
      </c>
      <c r="I151" s="104">
        <f t="shared" si="1308"/>
        <v>11997905848.134001</v>
      </c>
      <c r="J151" s="104">
        <f t="shared" si="1308"/>
        <v>10737082499.553101</v>
      </c>
      <c r="K151" s="104">
        <f t="shared" si="1308"/>
        <v>22734988347.687096</v>
      </c>
      <c r="L151" s="104">
        <f t="shared" si="1308"/>
        <v>898219235.27999985</v>
      </c>
      <c r="M151" s="104">
        <f t="shared" si="1308"/>
        <v>851633140.79999995</v>
      </c>
      <c r="N151" s="104">
        <f t="shared" si="1308"/>
        <v>1749852376.0799997</v>
      </c>
      <c r="O151" s="104">
        <f t="shared" si="1308"/>
        <v>6826319193.7399988</v>
      </c>
      <c r="P151" s="104">
        <f t="shared" si="1308"/>
        <v>6777327505.6399984</v>
      </c>
      <c r="Q151" s="104">
        <f t="shared" si="1308"/>
        <v>13603646699.379999</v>
      </c>
      <c r="R151" s="104">
        <f t="shared" si="1308"/>
        <v>26409240</v>
      </c>
      <c r="S151" s="104">
        <f t="shared" si="1308"/>
        <v>21176331</v>
      </c>
      <c r="T151" s="104">
        <f t="shared" si="1308"/>
        <v>47585571</v>
      </c>
      <c r="U151" s="104">
        <f t="shared" si="1308"/>
        <v>5110572939.2790003</v>
      </c>
      <c r="V151" s="104">
        <f t="shared" si="1308"/>
        <v>2038170884.3009999</v>
      </c>
      <c r="W151" s="104">
        <f t="shared" si="1308"/>
        <v>7148743823.5799999</v>
      </c>
      <c r="X151" s="104">
        <f t="shared" si="1308"/>
        <v>18075110</v>
      </c>
      <c r="Y151" s="104">
        <f t="shared" si="1308"/>
        <v>126375836</v>
      </c>
      <c r="Z151" s="104">
        <f t="shared" si="1308"/>
        <v>144450946</v>
      </c>
      <c r="AA151" s="104">
        <f t="shared" si="1308"/>
        <v>17609455380.189999</v>
      </c>
      <c r="AB151" s="104">
        <f t="shared" si="1308"/>
        <v>14841334786.390499</v>
      </c>
      <c r="AC151" s="104">
        <f t="shared" si="1308"/>
        <v>32450790166.580498</v>
      </c>
      <c r="AD151" s="97"/>
      <c r="AE151" s="97"/>
      <c r="AF151" s="97"/>
    </row>
    <row r="152" spans="1:34" s="68" customFormat="1">
      <c r="A152" s="105"/>
      <c r="B152" s="74" t="s">
        <v>383</v>
      </c>
      <c r="C152" s="104">
        <f t="shared" si="1307"/>
        <v>219629750769.72931</v>
      </c>
      <c r="D152" s="104">
        <f t="shared" ref="D152:AC152" si="1309">D7+D11+D15+D19+D23+D27+D31+D35+D39+D43+D47+D51+D55+D59+D63+D67+D71+D75+D79+D83+D87+D91+D95+D99+D103+D107+D111+D115+D119+D123+D127+D131+D135+D139+D143+D147</f>
        <v>186538765796.80573</v>
      </c>
      <c r="E152" s="104">
        <f>C152+D152</f>
        <v>406168516566.53503</v>
      </c>
      <c r="F152" s="104">
        <f t="shared" si="1309"/>
        <v>76934191589.669006</v>
      </c>
      <c r="G152" s="104">
        <f t="shared" si="1309"/>
        <v>67475258234.278694</v>
      </c>
      <c r="H152" s="104">
        <f t="shared" si="1309"/>
        <v>144409449823.94772</v>
      </c>
      <c r="I152" s="104">
        <f t="shared" si="1309"/>
        <v>91375319234.808273</v>
      </c>
      <c r="J152" s="104">
        <f t="shared" si="1309"/>
        <v>90388679862.669998</v>
      </c>
      <c r="K152" s="104">
        <f t="shared" si="1309"/>
        <v>181763999097.4783</v>
      </c>
      <c r="L152" s="104">
        <f t="shared" si="1309"/>
        <v>79629239</v>
      </c>
      <c r="M152" s="104">
        <f t="shared" si="1309"/>
        <v>81749372</v>
      </c>
      <c r="N152" s="104">
        <f t="shared" si="1309"/>
        <v>161378611</v>
      </c>
      <c r="O152" s="104">
        <f t="shared" si="1309"/>
        <v>1367727866.5700002</v>
      </c>
      <c r="P152" s="104">
        <f t="shared" si="1309"/>
        <v>1190962791.9020002</v>
      </c>
      <c r="Q152" s="104">
        <f t="shared" si="1309"/>
        <v>2558690658.4720001</v>
      </c>
      <c r="R152" s="104">
        <f t="shared" si="1309"/>
        <v>15588640</v>
      </c>
      <c r="S152" s="104">
        <f t="shared" si="1309"/>
        <v>11697197</v>
      </c>
      <c r="T152" s="104">
        <f t="shared" si="1309"/>
        <v>27285837</v>
      </c>
      <c r="U152" s="104">
        <f t="shared" si="1309"/>
        <v>21092096337.841995</v>
      </c>
      <c r="V152" s="104">
        <f t="shared" si="1309"/>
        <v>13829222092.390001</v>
      </c>
      <c r="W152" s="104">
        <f t="shared" si="1309"/>
        <v>34921318430.232002</v>
      </c>
      <c r="X152" s="104">
        <f t="shared" si="1309"/>
        <v>9547056222</v>
      </c>
      <c r="Y152" s="104">
        <f t="shared" si="1309"/>
        <v>5805472351</v>
      </c>
      <c r="Z152" s="104">
        <f t="shared" si="1309"/>
        <v>15352528573</v>
      </c>
      <c r="AA152" s="104">
        <f t="shared" si="1309"/>
        <v>19218141639.840004</v>
      </c>
      <c r="AB152" s="104">
        <f t="shared" si="1309"/>
        <v>7755723895.5649996</v>
      </c>
      <c r="AC152" s="104">
        <f t="shared" si="1309"/>
        <v>26973865535.405003</v>
      </c>
      <c r="AD152" s="97"/>
      <c r="AE152" s="97"/>
      <c r="AF152" s="97"/>
    </row>
    <row r="153" spans="1:34" s="68" customFormat="1">
      <c r="A153" s="105"/>
      <c r="B153" s="106" t="s">
        <v>384</v>
      </c>
      <c r="C153" s="104">
        <f t="shared" si="1307"/>
        <v>697452179826.85596</v>
      </c>
      <c r="D153" s="104">
        <f t="shared" ref="D153:AC153" si="1310">D8+D12+D16+D20+D24+D28+D32+D36+D40+D44+D48+D52+D56+D60+D64+D68+D72+D76+D80+D84+D88+D92+D96+D100+D104+D108+D112+D116+D120+D124+D128+D132+D136+D140+D144+D148</f>
        <v>564718097231.0592</v>
      </c>
      <c r="E153" s="104">
        <f>C153+D153</f>
        <v>1262170277057.915</v>
      </c>
      <c r="F153" s="104">
        <f t="shared" si="1310"/>
        <v>413153480892.66016</v>
      </c>
      <c r="G153" s="104">
        <f t="shared" si="1310"/>
        <v>357353377200.6629</v>
      </c>
      <c r="H153" s="104">
        <f t="shared" si="1310"/>
        <v>770506858093.32324</v>
      </c>
      <c r="I153" s="104">
        <f t="shared" si="1310"/>
        <v>202496823433.61145</v>
      </c>
      <c r="J153" s="104">
        <f t="shared" si="1310"/>
        <v>175829967643.49683</v>
      </c>
      <c r="K153" s="104">
        <f t="shared" si="1310"/>
        <v>378326791077.10828</v>
      </c>
      <c r="L153" s="104">
        <f t="shared" si="1310"/>
        <v>62995464</v>
      </c>
      <c r="M153" s="104">
        <f t="shared" si="1310"/>
        <v>65540274</v>
      </c>
      <c r="N153" s="104">
        <f t="shared" si="1310"/>
        <v>128535738</v>
      </c>
      <c r="O153" s="104">
        <f t="shared" si="1310"/>
        <v>4671903088.2360001</v>
      </c>
      <c r="P153" s="104">
        <f t="shared" si="1310"/>
        <v>4077873445.1399994</v>
      </c>
      <c r="Q153" s="104">
        <f t="shared" si="1310"/>
        <v>8749776533.3759995</v>
      </c>
      <c r="R153" s="104">
        <f t="shared" si="1310"/>
        <v>294136869.54900002</v>
      </c>
      <c r="S153" s="104">
        <f t="shared" si="1310"/>
        <v>324455132.80800003</v>
      </c>
      <c r="T153" s="104">
        <f t="shared" si="1310"/>
        <v>618592002.35699999</v>
      </c>
      <c r="U153" s="104">
        <f t="shared" si="1310"/>
        <v>76436529302.799194</v>
      </c>
      <c r="V153" s="104">
        <f t="shared" si="1310"/>
        <v>26490637518.551296</v>
      </c>
      <c r="W153" s="104">
        <f t="shared" si="1310"/>
        <v>102927166821.35051</v>
      </c>
      <c r="X153" s="104">
        <f t="shared" si="1310"/>
        <v>0</v>
      </c>
      <c r="Y153" s="104">
        <f t="shared" si="1310"/>
        <v>162078062</v>
      </c>
      <c r="Z153" s="104">
        <f t="shared" si="1310"/>
        <v>162078062</v>
      </c>
      <c r="AA153" s="104">
        <f t="shared" si="1310"/>
        <v>336310776</v>
      </c>
      <c r="AB153" s="104">
        <f t="shared" si="1310"/>
        <v>414167954.39999998</v>
      </c>
      <c r="AC153" s="104">
        <f t="shared" si="1310"/>
        <v>750478730.39999998</v>
      </c>
      <c r="AD153" s="97"/>
      <c r="AE153" s="97"/>
      <c r="AF153" s="97"/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422</v>
      </c>
      <c r="B155" s="63" t="s">
        <v>382</v>
      </c>
      <c r="C155" s="87">
        <v>1295402</v>
      </c>
      <c r="D155" s="65"/>
      <c r="E155" s="69"/>
      <c r="F155" s="69"/>
      <c r="G155" s="69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423</v>
      </c>
      <c r="C156" s="87">
        <v>6347</v>
      </c>
      <c r="D156" s="65"/>
      <c r="E156" s="69"/>
      <c r="F156" s="69"/>
      <c r="G156" s="69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384</v>
      </c>
      <c r="C157" s="87">
        <v>3395</v>
      </c>
      <c r="E157" s="69"/>
      <c r="F157" s="69"/>
      <c r="G157" s="69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</row>
    <row r="158" spans="1:34" s="68" customFormat="1">
      <c r="A158" s="109"/>
      <c r="B158" s="63" t="s">
        <v>424</v>
      </c>
      <c r="C158" s="87">
        <v>1305144</v>
      </c>
      <c r="E158" s="69"/>
      <c r="F158" s="69"/>
      <c r="G158" s="69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</row>
    <row r="159" spans="1:34">
      <c r="E159" s="69"/>
      <c r="F159" s="69"/>
      <c r="G159" s="69"/>
    </row>
    <row r="160" spans="1:34">
      <c r="E160" s="107"/>
    </row>
    <row r="161" spans="5:5">
      <c r="E161" s="69"/>
    </row>
    <row r="162" spans="5:5">
      <c r="E162" s="69"/>
    </row>
    <row r="163" spans="5:5">
      <c r="E163" s="107"/>
    </row>
    <row r="164" spans="5:5">
      <c r="E164" s="69"/>
    </row>
  </sheetData>
  <mergeCells count="52"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</mergeCells>
  <phoneticPr fontId="6" type="noConversion"/>
  <pageMargins left="0.11811023622047245" right="0.11811023622047245" top="0.74803149606299213" bottom="0.94488188976377963" header="0.31496062992125984" footer="0.31496062992125984"/>
  <pageSetup paperSize="8" scale="38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64"/>
  <sheetViews>
    <sheetView topLeftCell="A130" zoomScale="47" zoomScaleNormal="47" workbookViewId="0">
      <selection activeCell="C97" sqref="C97:E97"/>
    </sheetView>
  </sheetViews>
  <sheetFormatPr defaultColWidth="14.90625" defaultRowHeight="17"/>
  <cols>
    <col min="1" max="1" width="14.90625" style="38" customWidth="1"/>
    <col min="2" max="2" width="17.453125" style="35" customWidth="1"/>
    <col min="3" max="3" width="19.6328125" style="36" customWidth="1"/>
    <col min="4" max="4" width="19.453125" style="36" customWidth="1"/>
    <col min="5" max="5" width="21.1796875" style="36" customWidth="1"/>
    <col min="6" max="6" width="21" style="36" customWidth="1"/>
    <col min="7" max="7" width="17.453125" style="36" customWidth="1"/>
    <col min="8" max="8" width="18" style="36" customWidth="1"/>
    <col min="9" max="9" width="17.08984375" style="36" customWidth="1"/>
    <col min="10" max="10" width="16.36328125" style="36" customWidth="1"/>
    <col min="11" max="11" width="18" style="36" customWidth="1"/>
    <col min="12" max="29" width="14.90625" style="36" customWidth="1"/>
    <col min="30" max="16384" width="14.90625" style="37"/>
  </cols>
  <sheetData>
    <row r="1" spans="1:38" ht="37.4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8" ht="26.15" customHeight="1">
      <c r="A2" s="114" t="s">
        <v>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8" ht="20.399999999999999" customHeight="1">
      <c r="A3" s="123" t="s">
        <v>0</v>
      </c>
      <c r="B3" s="123" t="s">
        <v>67</v>
      </c>
      <c r="C3" s="121" t="s">
        <v>68</v>
      </c>
      <c r="D3" s="122"/>
      <c r="E3" s="122"/>
      <c r="F3" s="120" t="s">
        <v>69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70</v>
      </c>
      <c r="V3" s="119"/>
      <c r="W3" s="119"/>
      <c r="X3" s="119"/>
      <c r="Y3" s="119"/>
      <c r="Z3" s="119"/>
      <c r="AA3" s="116" t="s">
        <v>71</v>
      </c>
      <c r="AB3" s="117"/>
      <c r="AC3" s="117"/>
    </row>
    <row r="4" spans="1:38" ht="20" customHeight="1">
      <c r="A4" s="124"/>
      <c r="B4" s="124" t="s">
        <v>67</v>
      </c>
      <c r="C4" s="122"/>
      <c r="D4" s="122"/>
      <c r="E4" s="122"/>
      <c r="F4" s="118" t="s">
        <v>72</v>
      </c>
      <c r="G4" s="118"/>
      <c r="H4" s="118"/>
      <c r="I4" s="116" t="s">
        <v>73</v>
      </c>
      <c r="J4" s="116"/>
      <c r="K4" s="116"/>
      <c r="L4" s="118" t="s">
        <v>74</v>
      </c>
      <c r="M4" s="118"/>
      <c r="N4" s="118"/>
      <c r="O4" s="116" t="s">
        <v>75</v>
      </c>
      <c r="P4" s="116"/>
      <c r="Q4" s="116"/>
      <c r="R4" s="118" t="s">
        <v>76</v>
      </c>
      <c r="S4" s="118"/>
      <c r="T4" s="118"/>
      <c r="U4" s="116" t="s">
        <v>77</v>
      </c>
      <c r="V4" s="116"/>
      <c r="W4" s="116"/>
      <c r="X4" s="115" t="s">
        <v>78</v>
      </c>
      <c r="Y4" s="115"/>
      <c r="Z4" s="115"/>
      <c r="AA4" s="117"/>
      <c r="AB4" s="117"/>
      <c r="AC4" s="117"/>
    </row>
    <row r="5" spans="1:38" ht="20" customHeight="1">
      <c r="A5" s="124"/>
      <c r="B5" s="124"/>
      <c r="C5" s="42" t="s">
        <v>79</v>
      </c>
      <c r="D5" s="44" t="s">
        <v>80</v>
      </c>
      <c r="E5" s="41" t="s">
        <v>81</v>
      </c>
      <c r="F5" s="42" t="s">
        <v>79</v>
      </c>
      <c r="G5" s="44" t="s">
        <v>80</v>
      </c>
      <c r="H5" s="41" t="s">
        <v>81</v>
      </c>
      <c r="I5" s="42" t="s">
        <v>79</v>
      </c>
      <c r="J5" s="44" t="s">
        <v>80</v>
      </c>
      <c r="K5" s="41" t="s">
        <v>81</v>
      </c>
      <c r="L5" s="42" t="s">
        <v>79</v>
      </c>
      <c r="M5" s="44" t="s">
        <v>80</v>
      </c>
      <c r="N5" s="41" t="s">
        <v>81</v>
      </c>
      <c r="O5" s="42" t="s">
        <v>79</v>
      </c>
      <c r="P5" s="44" t="s">
        <v>80</v>
      </c>
      <c r="Q5" s="41" t="s">
        <v>81</v>
      </c>
      <c r="R5" s="42" t="s">
        <v>79</v>
      </c>
      <c r="S5" s="44" t="s">
        <v>80</v>
      </c>
      <c r="T5" s="41" t="s">
        <v>81</v>
      </c>
      <c r="U5" s="42" t="s">
        <v>79</v>
      </c>
      <c r="V5" s="44" t="s">
        <v>80</v>
      </c>
      <c r="W5" s="41" t="s">
        <v>81</v>
      </c>
      <c r="X5" s="42" t="s">
        <v>79</v>
      </c>
      <c r="Y5" s="44" t="s">
        <v>80</v>
      </c>
      <c r="Z5" s="41" t="s">
        <v>81</v>
      </c>
      <c r="AA5" s="42" t="s">
        <v>79</v>
      </c>
      <c r="AB5" s="44" t="s">
        <v>80</v>
      </c>
      <c r="AC5" s="41" t="s">
        <v>81</v>
      </c>
    </row>
    <row r="6" spans="1:38" s="39" customFormat="1" ht="19.399999999999999" customHeight="1">
      <c r="A6" s="110" t="s">
        <v>82</v>
      </c>
      <c r="B6" s="33" t="s">
        <v>83</v>
      </c>
      <c r="C6" s="51">
        <v>7076443379</v>
      </c>
      <c r="D6" s="51">
        <v>5007376619</v>
      </c>
      <c r="E6" s="51">
        <v>12083819998</v>
      </c>
      <c r="F6" s="51">
        <v>6087818142</v>
      </c>
      <c r="G6" s="51">
        <v>4515215656</v>
      </c>
      <c r="H6" s="51">
        <v>10603033798</v>
      </c>
      <c r="I6" s="51">
        <v>664269750.79999995</v>
      </c>
      <c r="J6" s="51">
        <v>387715559.60000002</v>
      </c>
      <c r="K6" s="51">
        <v>1051985310</v>
      </c>
      <c r="L6" s="51">
        <v>0</v>
      </c>
      <c r="M6" s="51">
        <v>0</v>
      </c>
      <c r="N6" s="51">
        <v>0</v>
      </c>
      <c r="O6" s="51">
        <v>204585601.69999999</v>
      </c>
      <c r="P6" s="51">
        <v>101985126.5</v>
      </c>
      <c r="Q6" s="51">
        <v>306570728.19999999</v>
      </c>
      <c r="R6" s="51">
        <v>0</v>
      </c>
      <c r="S6" s="51">
        <v>0</v>
      </c>
      <c r="T6" s="51">
        <v>0</v>
      </c>
      <c r="U6" s="51">
        <v>119769884.3</v>
      </c>
      <c r="V6" s="51">
        <v>2460277.2480000001</v>
      </c>
      <c r="W6" s="51">
        <v>122230161.59999999</v>
      </c>
      <c r="X6" s="51">
        <v>0</v>
      </c>
      <c r="Y6" s="51">
        <v>0</v>
      </c>
      <c r="Z6" s="51">
        <v>0</v>
      </c>
      <c r="AA6" s="51">
        <v>0</v>
      </c>
      <c r="AB6" s="51">
        <v>0</v>
      </c>
      <c r="AC6" s="51">
        <v>0</v>
      </c>
    </row>
    <row r="7" spans="1:38" s="39" customFormat="1" ht="19.399999999999999" customHeight="1">
      <c r="A7" s="111"/>
      <c r="B7" s="32" t="s">
        <v>84</v>
      </c>
      <c r="C7" s="51">
        <v>12299939885</v>
      </c>
      <c r="D7" s="51">
        <v>11628407474</v>
      </c>
      <c r="E7" s="51">
        <v>23928347359</v>
      </c>
      <c r="F7" s="51">
        <v>4534196334</v>
      </c>
      <c r="G7" s="51">
        <v>3499426300</v>
      </c>
      <c r="H7" s="51">
        <v>8033622635</v>
      </c>
      <c r="I7" s="51">
        <v>7676471883</v>
      </c>
      <c r="J7" s="51">
        <v>8117987182</v>
      </c>
      <c r="K7" s="51">
        <v>15794459064</v>
      </c>
      <c r="L7" s="51">
        <v>0</v>
      </c>
      <c r="M7" s="51">
        <v>0</v>
      </c>
      <c r="N7" s="51">
        <v>0</v>
      </c>
      <c r="O7" s="51">
        <v>18703261</v>
      </c>
      <c r="P7" s="51">
        <v>9154991.932</v>
      </c>
      <c r="Q7" s="51">
        <v>27858252.93</v>
      </c>
      <c r="R7" s="51">
        <v>0</v>
      </c>
      <c r="S7" s="51">
        <v>0</v>
      </c>
      <c r="T7" s="51">
        <v>0</v>
      </c>
      <c r="U7" s="51">
        <v>70568407</v>
      </c>
      <c r="V7" s="51">
        <v>1839000</v>
      </c>
      <c r="W7" s="51">
        <v>72407407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</row>
    <row r="8" spans="1:38" s="39" customFormat="1" ht="19.399999999999999" customHeight="1">
      <c r="A8" s="112"/>
      <c r="B8" s="32" t="s">
        <v>85</v>
      </c>
      <c r="C8" s="51">
        <v>49239779511</v>
      </c>
      <c r="D8" s="51">
        <v>29863634102</v>
      </c>
      <c r="E8" s="51">
        <v>79103413612</v>
      </c>
      <c r="F8" s="51">
        <v>28274268786</v>
      </c>
      <c r="G8" s="51">
        <v>18198256278</v>
      </c>
      <c r="H8" s="51">
        <v>46472525063</v>
      </c>
      <c r="I8" s="51">
        <v>20678964507</v>
      </c>
      <c r="J8" s="51">
        <v>11560765171</v>
      </c>
      <c r="K8" s="51">
        <v>32239729678</v>
      </c>
      <c r="L8" s="51">
        <v>0</v>
      </c>
      <c r="M8" s="51">
        <v>0</v>
      </c>
      <c r="N8" s="51">
        <v>0</v>
      </c>
      <c r="O8" s="51">
        <v>183734225.80000001</v>
      </c>
      <c r="P8" s="51">
        <v>82489480.030000001</v>
      </c>
      <c r="Q8" s="51">
        <v>266223705.90000001</v>
      </c>
      <c r="R8" s="51">
        <v>47121581</v>
      </c>
      <c r="S8" s="51">
        <v>0</v>
      </c>
      <c r="T8" s="51">
        <v>47121581</v>
      </c>
      <c r="U8" s="51">
        <v>55690410.700000003</v>
      </c>
      <c r="V8" s="51">
        <v>22123173.210000001</v>
      </c>
      <c r="W8" s="51">
        <v>77813583.909999996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</row>
    <row r="9" spans="1:38" ht="19.399999999999999" customHeight="1" thickBot="1">
      <c r="A9" s="31" t="s">
        <v>86</v>
      </c>
      <c r="B9" s="30"/>
      <c r="C9" s="50">
        <v>68616162775</v>
      </c>
      <c r="D9" s="50">
        <v>46499418195</v>
      </c>
      <c r="E9" s="50">
        <v>115116000000</v>
      </c>
      <c r="F9" s="50">
        <v>38896283263</v>
      </c>
      <c r="G9" s="50">
        <v>26212898234</v>
      </c>
      <c r="H9" s="50">
        <v>65109181496</v>
      </c>
      <c r="I9" s="50">
        <v>29019706141</v>
      </c>
      <c r="J9" s="50">
        <v>20066467912</v>
      </c>
      <c r="K9" s="50">
        <v>49086174053</v>
      </c>
      <c r="L9" s="50">
        <v>0</v>
      </c>
      <c r="M9" s="50">
        <v>0</v>
      </c>
      <c r="N9" s="50">
        <v>0</v>
      </c>
      <c r="O9" s="50">
        <v>407023088.5</v>
      </c>
      <c r="P9" s="50">
        <v>193629598.5</v>
      </c>
      <c r="Q9" s="50">
        <v>600652687</v>
      </c>
      <c r="R9" s="50">
        <v>47121581</v>
      </c>
      <c r="S9" s="50">
        <v>0</v>
      </c>
      <c r="T9" s="50">
        <v>47121581</v>
      </c>
      <c r="U9" s="50">
        <v>246028702</v>
      </c>
      <c r="V9" s="50">
        <v>26422450.460000001</v>
      </c>
      <c r="W9" s="50">
        <v>272451152.5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39"/>
      <c r="AE9" s="39"/>
      <c r="AF9" s="39"/>
      <c r="AG9" s="39"/>
      <c r="AH9" s="39"/>
      <c r="AI9" s="39"/>
    </row>
    <row r="10" spans="1:38" s="39" customFormat="1" ht="19.399999999999999" customHeight="1">
      <c r="A10" s="110" t="s">
        <v>87</v>
      </c>
      <c r="B10" s="33" t="s">
        <v>83</v>
      </c>
      <c r="C10" s="51">
        <v>16298791.4</v>
      </c>
      <c r="D10" s="51">
        <v>959251</v>
      </c>
      <c r="E10" s="51">
        <v>17258042.399999999</v>
      </c>
      <c r="F10" s="51">
        <v>4904386.4000000004</v>
      </c>
      <c r="G10" s="51">
        <v>959251</v>
      </c>
      <c r="H10" s="51">
        <v>5863637.4000000004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11394405</v>
      </c>
      <c r="V10" s="51">
        <v>0</v>
      </c>
      <c r="W10" s="51">
        <v>11394405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</row>
    <row r="11" spans="1:38" s="39" customFormat="1" ht="19.399999999999999" customHeight="1">
      <c r="A11" s="111"/>
      <c r="B11" s="32" t="s">
        <v>84</v>
      </c>
      <c r="C11" s="51">
        <v>1718348</v>
      </c>
      <c r="D11" s="51">
        <v>0</v>
      </c>
      <c r="E11" s="51">
        <v>1718348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1718348</v>
      </c>
      <c r="V11" s="51">
        <v>0</v>
      </c>
      <c r="W11" s="51">
        <v>1718348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</row>
    <row r="12" spans="1:38" s="39" customFormat="1" ht="19.399999999999999" customHeight="1">
      <c r="A12" s="112"/>
      <c r="B12" s="32" t="s">
        <v>85</v>
      </c>
      <c r="C12" s="51">
        <v>152410156</v>
      </c>
      <c r="D12" s="51">
        <v>26803835.18</v>
      </c>
      <c r="E12" s="51">
        <v>179213991.19999999</v>
      </c>
      <c r="F12" s="51">
        <v>89661184</v>
      </c>
      <c r="G12" s="51">
        <v>26803835.18</v>
      </c>
      <c r="H12" s="51">
        <v>116465019.2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62748972</v>
      </c>
      <c r="V12" s="51">
        <v>0</v>
      </c>
      <c r="W12" s="51">
        <v>62748972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</row>
    <row r="13" spans="1:38" ht="19.399999999999999" customHeight="1" thickBot="1">
      <c r="A13" s="31" t="s">
        <v>86</v>
      </c>
      <c r="B13" s="30"/>
      <c r="C13" s="50">
        <v>170427295.40000001</v>
      </c>
      <c r="D13" s="50">
        <v>27763086.18</v>
      </c>
      <c r="E13" s="50">
        <v>198190381.59999999</v>
      </c>
      <c r="F13" s="50">
        <v>94565570.400000006</v>
      </c>
      <c r="G13" s="50">
        <v>27763086.18</v>
      </c>
      <c r="H13" s="50">
        <v>122328656.59999999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75861725</v>
      </c>
      <c r="V13" s="50">
        <v>0</v>
      </c>
      <c r="W13" s="50">
        <v>75861725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s="39" customFormat="1" ht="19.399999999999999" customHeight="1">
      <c r="A14" s="110" t="s">
        <v>88</v>
      </c>
      <c r="B14" s="33" t="s">
        <v>83</v>
      </c>
      <c r="C14" s="51">
        <v>1565413045</v>
      </c>
      <c r="D14" s="51">
        <v>950045331.60000002</v>
      </c>
      <c r="E14" s="51">
        <v>2515458376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1565413045</v>
      </c>
      <c r="AB14" s="51">
        <v>950045331.60000002</v>
      </c>
      <c r="AC14" s="51">
        <v>2515458376</v>
      </c>
    </row>
    <row r="15" spans="1:38" s="39" customFormat="1" ht="19.399999999999999" customHeight="1">
      <c r="A15" s="111"/>
      <c r="B15" s="32" t="s">
        <v>84</v>
      </c>
      <c r="C15" s="51">
        <v>1018449154</v>
      </c>
      <c r="D15" s="51">
        <v>325053244.10000002</v>
      </c>
      <c r="E15" s="51">
        <v>1343502398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70084536</v>
      </c>
      <c r="Y15" s="51">
        <v>9235650</v>
      </c>
      <c r="Z15" s="51">
        <v>79320186</v>
      </c>
      <c r="AA15" s="51">
        <v>948364617.60000002</v>
      </c>
      <c r="AB15" s="51">
        <v>315817594.10000002</v>
      </c>
      <c r="AC15" s="51">
        <v>1264182212</v>
      </c>
    </row>
    <row r="16" spans="1:38" s="39" customFormat="1" ht="19.399999999999999" customHeight="1">
      <c r="A16" s="112"/>
      <c r="B16" s="32" t="s">
        <v>85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</row>
    <row r="17" spans="1:38" ht="19.399999999999999" customHeight="1" thickBot="1">
      <c r="A17" s="31" t="s">
        <v>86</v>
      </c>
      <c r="B17" s="30"/>
      <c r="C17" s="50">
        <v>2583862198</v>
      </c>
      <c r="D17" s="50">
        <v>1275098576</v>
      </c>
      <c r="E17" s="50">
        <v>3858960774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70084536</v>
      </c>
      <c r="Y17" s="50">
        <v>9235650</v>
      </c>
      <c r="Z17" s="50">
        <v>79320186</v>
      </c>
      <c r="AA17" s="50">
        <v>2513777662</v>
      </c>
      <c r="AB17" s="50">
        <v>1265862926</v>
      </c>
      <c r="AC17" s="50">
        <v>3779640588</v>
      </c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s="39" customFormat="1" ht="19.399999999999999" customHeight="1">
      <c r="A18" s="110" t="s">
        <v>89</v>
      </c>
      <c r="B18" s="33" t="s">
        <v>83</v>
      </c>
      <c r="C18" s="51">
        <v>138589276.40000001</v>
      </c>
      <c r="D18" s="51">
        <v>8369934.6730000004</v>
      </c>
      <c r="E18" s="51">
        <v>146959211.09999999</v>
      </c>
      <c r="F18" s="51">
        <v>103433733.90000001</v>
      </c>
      <c r="G18" s="51">
        <v>4928909.2539999997</v>
      </c>
      <c r="H18" s="51">
        <v>108362643.09999999</v>
      </c>
      <c r="I18" s="51">
        <v>4271002</v>
      </c>
      <c r="J18" s="51">
        <v>860028</v>
      </c>
      <c r="K18" s="51">
        <v>5131030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30771600.140000001</v>
      </c>
      <c r="V18" s="51">
        <v>2580997.4190000002</v>
      </c>
      <c r="W18" s="51">
        <v>33352597.559999999</v>
      </c>
      <c r="X18" s="51">
        <v>0</v>
      </c>
      <c r="Y18" s="51">
        <v>0</v>
      </c>
      <c r="Z18" s="51">
        <v>0</v>
      </c>
      <c r="AA18" s="51">
        <v>112940.42</v>
      </c>
      <c r="AB18" s="51">
        <v>0</v>
      </c>
      <c r="AC18" s="51">
        <v>112940.42</v>
      </c>
    </row>
    <row r="19" spans="1:38" s="39" customFormat="1" ht="19.399999999999999" customHeight="1">
      <c r="A19" s="111"/>
      <c r="B19" s="32" t="s">
        <v>84</v>
      </c>
      <c r="C19" s="51">
        <v>543674005.89999998</v>
      </c>
      <c r="D19" s="51">
        <v>403426059.69999999</v>
      </c>
      <c r="E19" s="51">
        <v>947100065.60000002</v>
      </c>
      <c r="F19" s="51">
        <v>1692975</v>
      </c>
      <c r="G19" s="51">
        <v>0</v>
      </c>
      <c r="H19" s="51">
        <v>1692975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40694246.850000001</v>
      </c>
      <c r="V19" s="51">
        <v>98145333.700000003</v>
      </c>
      <c r="W19" s="51">
        <v>138839580.59999999</v>
      </c>
      <c r="X19" s="51">
        <v>501286784</v>
      </c>
      <c r="Y19" s="51">
        <v>305280726</v>
      </c>
      <c r="Z19" s="51">
        <v>806567510</v>
      </c>
      <c r="AA19" s="51">
        <v>0</v>
      </c>
      <c r="AB19" s="51">
        <v>0</v>
      </c>
      <c r="AC19" s="51">
        <v>0</v>
      </c>
    </row>
    <row r="20" spans="1:38" s="39" customFormat="1" ht="19.399999999999999" customHeight="1">
      <c r="A20" s="112"/>
      <c r="B20" s="32" t="s">
        <v>85</v>
      </c>
      <c r="C20" s="51">
        <v>1008268863</v>
      </c>
      <c r="D20" s="51">
        <v>1008228946</v>
      </c>
      <c r="E20" s="51">
        <v>2016497809</v>
      </c>
      <c r="F20" s="51">
        <v>224827736</v>
      </c>
      <c r="G20" s="51">
        <v>319445745.89999998</v>
      </c>
      <c r="H20" s="51">
        <v>544273481.89999998</v>
      </c>
      <c r="I20" s="51">
        <v>11710.174300000001</v>
      </c>
      <c r="J20" s="51">
        <v>431755979.80000001</v>
      </c>
      <c r="K20" s="51">
        <v>431767690</v>
      </c>
      <c r="L20" s="51">
        <v>0</v>
      </c>
      <c r="M20" s="51">
        <v>0</v>
      </c>
      <c r="N20" s="51">
        <v>0</v>
      </c>
      <c r="O20" s="51">
        <v>9387519</v>
      </c>
      <c r="P20" s="51">
        <v>27958307.670000002</v>
      </c>
      <c r="Q20" s="51">
        <v>37345826.670000002</v>
      </c>
      <c r="R20" s="51">
        <v>0</v>
      </c>
      <c r="S20" s="51">
        <v>0</v>
      </c>
      <c r="T20" s="51">
        <v>0</v>
      </c>
      <c r="U20" s="51">
        <v>774041897.60000002</v>
      </c>
      <c r="V20" s="51">
        <v>229068912.90000001</v>
      </c>
      <c r="W20" s="51">
        <v>1003110811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</row>
    <row r="21" spans="1:38" ht="19.399999999999999" customHeight="1" thickBot="1">
      <c r="A21" s="31" t="s">
        <v>86</v>
      </c>
      <c r="B21" s="30"/>
      <c r="C21" s="50">
        <v>1690532145</v>
      </c>
      <c r="D21" s="50">
        <v>1420024941</v>
      </c>
      <c r="E21" s="50">
        <v>3110557086</v>
      </c>
      <c r="F21" s="50">
        <v>329954444.89999998</v>
      </c>
      <c r="G21" s="50">
        <v>324374655.10000002</v>
      </c>
      <c r="H21" s="50">
        <v>654329100</v>
      </c>
      <c r="I21" s="50">
        <v>4282712.1739999996</v>
      </c>
      <c r="J21" s="50">
        <v>432616007.80000001</v>
      </c>
      <c r="K21" s="50">
        <v>436898720</v>
      </c>
      <c r="L21" s="50">
        <v>0</v>
      </c>
      <c r="M21" s="50">
        <v>0</v>
      </c>
      <c r="N21" s="50">
        <v>0</v>
      </c>
      <c r="O21" s="50">
        <v>9387519</v>
      </c>
      <c r="P21" s="50">
        <v>27958307.670000002</v>
      </c>
      <c r="Q21" s="50">
        <v>37345826.670000002</v>
      </c>
      <c r="R21" s="50">
        <v>0</v>
      </c>
      <c r="S21" s="50">
        <v>0</v>
      </c>
      <c r="T21" s="50">
        <v>0</v>
      </c>
      <c r="U21" s="50">
        <v>845507744.60000002</v>
      </c>
      <c r="V21" s="50">
        <v>329795244</v>
      </c>
      <c r="W21" s="50">
        <v>1175302989</v>
      </c>
      <c r="X21" s="50">
        <v>501286784</v>
      </c>
      <c r="Y21" s="50">
        <v>305280726</v>
      </c>
      <c r="Z21" s="50">
        <v>806567510</v>
      </c>
      <c r="AA21" s="50">
        <v>112940.42</v>
      </c>
      <c r="AB21" s="50">
        <v>0</v>
      </c>
      <c r="AC21" s="50">
        <v>112940.42</v>
      </c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s="39" customFormat="1" ht="19.399999999999999" customHeight="1">
      <c r="A22" s="110" t="s">
        <v>90</v>
      </c>
      <c r="B22" s="33" t="s">
        <v>83</v>
      </c>
      <c r="C22" s="51">
        <v>104547164.09999999</v>
      </c>
      <c r="D22" s="51">
        <v>78857922.230000004</v>
      </c>
      <c r="E22" s="51">
        <v>183405086.30000001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104547164.09999999</v>
      </c>
      <c r="AB22" s="51">
        <v>78857922.230000004</v>
      </c>
      <c r="AC22" s="51">
        <v>183405086.30000001</v>
      </c>
    </row>
    <row r="23" spans="1:38" s="39" customFormat="1" ht="19.399999999999999" customHeight="1">
      <c r="A23" s="111"/>
      <c r="B23" s="32" t="s">
        <v>84</v>
      </c>
      <c r="C23" s="51">
        <v>71092691.549999997</v>
      </c>
      <c r="D23" s="51">
        <v>93861</v>
      </c>
      <c r="E23" s="51">
        <v>71186552.549999997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71092691.549999997</v>
      </c>
      <c r="AB23" s="51">
        <v>93861</v>
      </c>
      <c r="AC23" s="51">
        <v>71186552.549999997</v>
      </c>
    </row>
    <row r="24" spans="1:38" s="39" customFormat="1" ht="19.399999999999999" customHeight="1">
      <c r="A24" s="112"/>
      <c r="B24" s="32" t="s">
        <v>85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</row>
    <row r="25" spans="1:38" ht="19.399999999999999" customHeight="1" thickBot="1">
      <c r="A25" s="31" t="s">
        <v>86</v>
      </c>
      <c r="B25" s="30"/>
      <c r="C25" s="50">
        <v>175639855.59999999</v>
      </c>
      <c r="D25" s="50">
        <v>78951783.230000004</v>
      </c>
      <c r="E25" s="50">
        <v>254591638.80000001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175639855.59999999</v>
      </c>
      <c r="AB25" s="50">
        <v>78951783.230000004</v>
      </c>
      <c r="AC25" s="50">
        <v>254591638.80000001</v>
      </c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s="39" customFormat="1" ht="19.399999999999999" customHeight="1">
      <c r="A26" s="110" t="s">
        <v>91</v>
      </c>
      <c r="B26" s="33" t="s">
        <v>83</v>
      </c>
      <c r="C26" s="51">
        <v>2750095</v>
      </c>
      <c r="D26" s="51">
        <v>1406824</v>
      </c>
      <c r="E26" s="51">
        <v>4156919</v>
      </c>
      <c r="F26" s="51">
        <v>2750095</v>
      </c>
      <c r="G26" s="51">
        <v>1406824</v>
      </c>
      <c r="H26" s="51">
        <v>4156919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</row>
    <row r="27" spans="1:38" s="39" customFormat="1" ht="19.399999999999999" customHeight="1">
      <c r="A27" s="111"/>
      <c r="B27" s="32" t="s">
        <v>84</v>
      </c>
      <c r="C27" s="51">
        <v>46780674.079999998</v>
      </c>
      <c r="D27" s="51">
        <v>12466325.5</v>
      </c>
      <c r="E27" s="51">
        <v>59246999.579999998</v>
      </c>
      <c r="F27" s="51">
        <v>46780674.079999998</v>
      </c>
      <c r="G27" s="51">
        <v>12466325.5</v>
      </c>
      <c r="H27" s="51">
        <v>59246999.579999998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</row>
    <row r="28" spans="1:38" s="39" customFormat="1" ht="19.399999999999999" customHeight="1">
      <c r="A28" s="112"/>
      <c r="B28" s="32" t="s">
        <v>85</v>
      </c>
      <c r="C28" s="51">
        <v>343678133.39999998</v>
      </c>
      <c r="D28" s="51">
        <v>147935800</v>
      </c>
      <c r="E28" s="51">
        <v>491613933.39999998</v>
      </c>
      <c r="F28" s="51">
        <v>330578723.39999998</v>
      </c>
      <c r="G28" s="51">
        <v>128141504</v>
      </c>
      <c r="H28" s="51">
        <v>458720227.39999998</v>
      </c>
      <c r="I28" s="51">
        <v>13099410.060000001</v>
      </c>
      <c r="J28" s="51">
        <v>19794295.989999998</v>
      </c>
      <c r="K28" s="51">
        <v>32893706.050000001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</row>
    <row r="29" spans="1:38" ht="19.399999999999999" customHeight="1" thickBot="1">
      <c r="A29" s="31" t="s">
        <v>86</v>
      </c>
      <c r="B29" s="30"/>
      <c r="C29" s="50">
        <v>393208902.5</v>
      </c>
      <c r="D29" s="50">
        <v>161808949.5</v>
      </c>
      <c r="E29" s="50">
        <v>555017852</v>
      </c>
      <c r="F29" s="50">
        <v>380109492.39999998</v>
      </c>
      <c r="G29" s="50">
        <v>142014653.5</v>
      </c>
      <c r="H29" s="50">
        <v>522124146</v>
      </c>
      <c r="I29" s="50">
        <v>13099410.060000001</v>
      </c>
      <c r="J29" s="50">
        <v>19794295.989999998</v>
      </c>
      <c r="K29" s="50">
        <v>32893706.050000001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s="39" customFormat="1" ht="19.399999999999999" customHeight="1">
      <c r="A30" s="110" t="s">
        <v>92</v>
      </c>
      <c r="B30" s="33" t="s">
        <v>83</v>
      </c>
      <c r="C30" s="51">
        <v>1907173.3570000001</v>
      </c>
      <c r="D30" s="51">
        <v>1378435.2660000001</v>
      </c>
      <c r="E30" s="51">
        <v>3285608.6230000001</v>
      </c>
      <c r="F30" s="51">
        <v>1907173.3570000001</v>
      </c>
      <c r="G30" s="51">
        <v>1378435.2660000001</v>
      </c>
      <c r="H30" s="51">
        <v>3285608.6230000001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</row>
    <row r="31" spans="1:38" s="39" customFormat="1" ht="19.399999999999999" customHeight="1">
      <c r="A31" s="111"/>
      <c r="B31" s="32" t="s">
        <v>84</v>
      </c>
      <c r="C31" s="51">
        <v>92881377</v>
      </c>
      <c r="D31" s="51">
        <v>107172146</v>
      </c>
      <c r="E31" s="51">
        <v>200053523</v>
      </c>
      <c r="F31" s="51">
        <v>20191725</v>
      </c>
      <c r="G31" s="51">
        <v>12476016</v>
      </c>
      <c r="H31" s="51">
        <v>32667741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72689652</v>
      </c>
      <c r="Y31" s="51">
        <v>94696130</v>
      </c>
      <c r="Z31" s="51">
        <v>167385782</v>
      </c>
      <c r="AA31" s="51">
        <v>0</v>
      </c>
      <c r="AB31" s="51">
        <v>0</v>
      </c>
      <c r="AC31" s="51">
        <v>0</v>
      </c>
    </row>
    <row r="32" spans="1:38" s="39" customFormat="1" ht="19.399999999999999" customHeight="1">
      <c r="A32" s="112"/>
      <c r="B32" s="32" t="s">
        <v>85</v>
      </c>
      <c r="C32" s="51">
        <v>123376165.5</v>
      </c>
      <c r="D32" s="51">
        <v>116649274.7</v>
      </c>
      <c r="E32" s="51">
        <v>240025440.30000001</v>
      </c>
      <c r="F32" s="51">
        <v>110542526.3</v>
      </c>
      <c r="G32" s="51">
        <v>116649274.7</v>
      </c>
      <c r="H32" s="51">
        <v>227191801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12833639.279999999</v>
      </c>
      <c r="V32" s="51">
        <v>0</v>
      </c>
      <c r="W32" s="51">
        <v>12833639.279999999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</row>
    <row r="33" spans="1:38" ht="19.399999999999999" customHeight="1" thickBot="1">
      <c r="A33" s="31" t="s">
        <v>86</v>
      </c>
      <c r="B33" s="30"/>
      <c r="C33" s="50">
        <v>218164715.90000001</v>
      </c>
      <c r="D33" s="50">
        <v>225199856</v>
      </c>
      <c r="E33" s="50">
        <v>443364571.89999998</v>
      </c>
      <c r="F33" s="50">
        <v>132641424.59999999</v>
      </c>
      <c r="G33" s="50">
        <v>130503726</v>
      </c>
      <c r="H33" s="50">
        <v>263145150.59999999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12833639.279999999</v>
      </c>
      <c r="V33" s="50">
        <v>0</v>
      </c>
      <c r="W33" s="50">
        <v>12833639.279999999</v>
      </c>
      <c r="X33" s="50">
        <v>72689652</v>
      </c>
      <c r="Y33" s="50">
        <v>94696130</v>
      </c>
      <c r="Z33" s="50">
        <v>167385782</v>
      </c>
      <c r="AA33" s="50">
        <v>0</v>
      </c>
      <c r="AB33" s="50">
        <v>0</v>
      </c>
      <c r="AC33" s="50">
        <v>0</v>
      </c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s="39" customFormat="1" ht="19.399999999999999" customHeight="1">
      <c r="A34" s="110" t="s">
        <v>93</v>
      </c>
      <c r="B34" s="33" t="s">
        <v>83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</row>
    <row r="35" spans="1:38" s="39" customFormat="1" ht="19.399999999999999" customHeight="1">
      <c r="A35" s="111"/>
      <c r="B35" s="32" t="s">
        <v>84</v>
      </c>
      <c r="C35" s="51">
        <v>1767342</v>
      </c>
      <c r="D35" s="51">
        <v>0</v>
      </c>
      <c r="E35" s="51">
        <v>1767342</v>
      </c>
      <c r="F35" s="51">
        <v>1767342</v>
      </c>
      <c r="G35" s="51">
        <v>0</v>
      </c>
      <c r="H35" s="51">
        <v>1767342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</row>
    <row r="36" spans="1:38" s="39" customFormat="1" ht="19.399999999999999" customHeight="1">
      <c r="A36" s="112"/>
      <c r="B36" s="32" t="s">
        <v>85</v>
      </c>
      <c r="C36" s="51">
        <v>4884547</v>
      </c>
      <c r="D36" s="51">
        <v>15897467</v>
      </c>
      <c r="E36" s="51">
        <v>20782014</v>
      </c>
      <c r="F36" s="51">
        <v>4884547</v>
      </c>
      <c r="G36" s="51">
        <v>15897467</v>
      </c>
      <c r="H36" s="51">
        <v>20782014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</row>
    <row r="37" spans="1:38" ht="19.399999999999999" customHeight="1" thickBot="1">
      <c r="A37" s="31" t="s">
        <v>86</v>
      </c>
      <c r="B37" s="30"/>
      <c r="C37" s="50">
        <v>6651889</v>
      </c>
      <c r="D37" s="50">
        <v>15897467</v>
      </c>
      <c r="E37" s="50">
        <v>22549356</v>
      </c>
      <c r="F37" s="50">
        <v>6651889</v>
      </c>
      <c r="G37" s="50">
        <v>15897467</v>
      </c>
      <c r="H37" s="50">
        <v>22549356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s="39" customFormat="1" ht="19.399999999999999" customHeight="1">
      <c r="A38" s="110" t="s">
        <v>94</v>
      </c>
      <c r="B38" s="33" t="s">
        <v>83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</row>
    <row r="39" spans="1:38" s="39" customFormat="1" ht="19.399999999999999" customHeight="1">
      <c r="A39" s="111"/>
      <c r="B39" s="32" t="s">
        <v>84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</row>
    <row r="40" spans="1:38" s="39" customFormat="1" ht="19.399999999999999" customHeight="1">
      <c r="A40" s="112"/>
      <c r="B40" s="32" t="s">
        <v>85</v>
      </c>
      <c r="C40" s="51">
        <v>36774048.18</v>
      </c>
      <c r="D40" s="51">
        <v>18912566</v>
      </c>
      <c r="E40" s="51">
        <v>55686614.18</v>
      </c>
      <c r="F40" s="51">
        <v>36774048.18</v>
      </c>
      <c r="G40" s="51">
        <v>18912566</v>
      </c>
      <c r="H40" s="51">
        <v>55686614.18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</row>
    <row r="41" spans="1:38" ht="19.399999999999999" customHeight="1" thickBot="1">
      <c r="A41" s="31" t="s">
        <v>86</v>
      </c>
      <c r="B41" s="30"/>
      <c r="C41" s="50">
        <v>36774048.18</v>
      </c>
      <c r="D41" s="50">
        <v>18912566</v>
      </c>
      <c r="E41" s="50">
        <v>55686614.18</v>
      </c>
      <c r="F41" s="50">
        <v>36774048.18</v>
      </c>
      <c r="G41" s="50">
        <v>18912566</v>
      </c>
      <c r="H41" s="50">
        <v>55686614.18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s="39" customFormat="1" ht="19.399999999999999" customHeight="1">
      <c r="A42" s="110" t="s">
        <v>95</v>
      </c>
      <c r="B42" s="33" t="s">
        <v>83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</row>
    <row r="43" spans="1:38" s="39" customFormat="1" ht="19.399999999999999" customHeight="1">
      <c r="A43" s="111"/>
      <c r="B43" s="32" t="s">
        <v>84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</row>
    <row r="44" spans="1:38" s="39" customFormat="1" ht="19.399999999999999" customHeight="1">
      <c r="A44" s="112"/>
      <c r="B44" s="32" t="s">
        <v>85</v>
      </c>
      <c r="C44" s="51">
        <v>5951480.7520000003</v>
      </c>
      <c r="D44" s="51">
        <v>39036413.329999998</v>
      </c>
      <c r="E44" s="51">
        <v>44987894.079999998</v>
      </c>
      <c r="F44" s="51">
        <v>5951480.7520000003</v>
      </c>
      <c r="G44" s="51">
        <v>38476531.700000003</v>
      </c>
      <c r="H44" s="51">
        <v>44428012.450000003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559881.63</v>
      </c>
      <c r="W44" s="51">
        <v>559881.63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</row>
    <row r="45" spans="1:38" ht="19.399999999999999" customHeight="1" thickBot="1">
      <c r="A45" s="31" t="s">
        <v>86</v>
      </c>
      <c r="B45" s="30"/>
      <c r="C45" s="50">
        <v>5951480.7520000003</v>
      </c>
      <c r="D45" s="50">
        <v>39036413.329999998</v>
      </c>
      <c r="E45" s="50">
        <v>44987894.079999998</v>
      </c>
      <c r="F45" s="50">
        <v>5951480.7520000003</v>
      </c>
      <c r="G45" s="50">
        <v>38476531.700000003</v>
      </c>
      <c r="H45" s="50">
        <v>44428012.450000003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559881.63</v>
      </c>
      <c r="W45" s="50">
        <v>559881.63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s="39" customFormat="1" ht="19.399999999999999" customHeight="1">
      <c r="A46" s="110" t="s">
        <v>96</v>
      </c>
      <c r="B46" s="33" t="s">
        <v>83</v>
      </c>
      <c r="C46" s="51">
        <v>0</v>
      </c>
      <c r="D46" s="51">
        <v>306500</v>
      </c>
      <c r="E46" s="51">
        <v>306500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306500</v>
      </c>
      <c r="Z46" s="51">
        <v>306500</v>
      </c>
      <c r="AA46" s="51">
        <v>0</v>
      </c>
      <c r="AB46" s="51">
        <v>0</v>
      </c>
      <c r="AC46" s="51">
        <v>0</v>
      </c>
    </row>
    <row r="47" spans="1:38" s="39" customFormat="1" ht="19.399999999999999" customHeight="1">
      <c r="A47" s="111"/>
      <c r="B47" s="32" t="s">
        <v>84</v>
      </c>
      <c r="C47" s="51">
        <v>81996485</v>
      </c>
      <c r="D47" s="51">
        <v>177401763</v>
      </c>
      <c r="E47" s="51">
        <v>259398248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81996485</v>
      </c>
      <c r="Y47" s="51">
        <v>177401763</v>
      </c>
      <c r="Z47" s="51">
        <v>259398248</v>
      </c>
      <c r="AA47" s="51">
        <v>0</v>
      </c>
      <c r="AB47" s="51">
        <v>0</v>
      </c>
      <c r="AC47" s="51">
        <v>0</v>
      </c>
    </row>
    <row r="48" spans="1:38" s="39" customFormat="1" ht="19.399999999999999" customHeight="1">
      <c r="A48" s="112"/>
      <c r="B48" s="32" t="s">
        <v>85</v>
      </c>
      <c r="C48" s="51">
        <v>451378748.39999998</v>
      </c>
      <c r="D48" s="51">
        <v>67683562.239999995</v>
      </c>
      <c r="E48" s="51">
        <v>519062310.60000002</v>
      </c>
      <c r="F48" s="51">
        <v>451378748.39999998</v>
      </c>
      <c r="G48" s="51">
        <v>67683562.239999995</v>
      </c>
      <c r="H48" s="51">
        <v>519062310.60000002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</row>
    <row r="49" spans="1:38" ht="19.399999999999999" customHeight="1" thickBot="1">
      <c r="A49" s="31" t="s">
        <v>86</v>
      </c>
      <c r="B49" s="30"/>
      <c r="C49" s="50">
        <v>533375233.39999998</v>
      </c>
      <c r="D49" s="50">
        <v>245391825.19999999</v>
      </c>
      <c r="E49" s="50">
        <v>778767058.60000002</v>
      </c>
      <c r="F49" s="50">
        <v>451378748.39999998</v>
      </c>
      <c r="G49" s="50">
        <v>67683562.239999995</v>
      </c>
      <c r="H49" s="50">
        <v>519062310.60000002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81996485</v>
      </c>
      <c r="Y49" s="50">
        <v>177708263</v>
      </c>
      <c r="Z49" s="50">
        <v>259704748</v>
      </c>
      <c r="AA49" s="50">
        <v>0</v>
      </c>
      <c r="AB49" s="50">
        <v>0</v>
      </c>
      <c r="AC49" s="50">
        <v>0</v>
      </c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38" s="39" customFormat="1" ht="19.399999999999999" customHeight="1">
      <c r="A50" s="110" t="s">
        <v>97</v>
      </c>
      <c r="B50" s="33" t="s">
        <v>83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</row>
    <row r="51" spans="1:38" s="39" customFormat="1" ht="19.399999999999999" customHeight="1">
      <c r="A51" s="111"/>
      <c r="B51" s="32" t="s">
        <v>84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</row>
    <row r="52" spans="1:38" s="39" customFormat="1" ht="19.399999999999999" customHeight="1">
      <c r="A52" s="112"/>
      <c r="B52" s="32" t="s">
        <v>85</v>
      </c>
      <c r="C52" s="51">
        <v>1555383</v>
      </c>
      <c r="D52" s="51">
        <v>11545799</v>
      </c>
      <c r="E52" s="51">
        <v>13101182</v>
      </c>
      <c r="F52" s="51">
        <v>1555383</v>
      </c>
      <c r="G52" s="51">
        <v>11545799</v>
      </c>
      <c r="H52" s="51">
        <v>13101182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</row>
    <row r="53" spans="1:38" ht="19.399999999999999" customHeight="1" thickBot="1">
      <c r="A53" s="31" t="s">
        <v>86</v>
      </c>
      <c r="B53" s="30"/>
      <c r="C53" s="50">
        <v>1555383</v>
      </c>
      <c r="D53" s="50">
        <v>11545799</v>
      </c>
      <c r="E53" s="50">
        <v>13101182</v>
      </c>
      <c r="F53" s="50">
        <v>1555383</v>
      </c>
      <c r="G53" s="50">
        <v>11545799</v>
      </c>
      <c r="H53" s="50">
        <v>13101182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38" s="39" customFormat="1" ht="19.399999999999999" customHeight="1">
      <c r="A54" s="110" t="s">
        <v>98</v>
      </c>
      <c r="B54" s="33" t="s">
        <v>83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</row>
    <row r="55" spans="1:38" s="39" customFormat="1" ht="19.399999999999999" customHeight="1">
      <c r="A55" s="111"/>
      <c r="B55" s="32" t="s">
        <v>84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</row>
    <row r="56" spans="1:38" s="39" customFormat="1" ht="19.399999999999999" customHeight="1">
      <c r="A56" s="112"/>
      <c r="B56" s="32" t="s">
        <v>85</v>
      </c>
      <c r="C56" s="51">
        <v>14112843</v>
      </c>
      <c r="D56" s="51">
        <v>0</v>
      </c>
      <c r="E56" s="51">
        <v>14112843</v>
      </c>
      <c r="F56" s="51">
        <v>14112843</v>
      </c>
      <c r="G56" s="51">
        <v>0</v>
      </c>
      <c r="H56" s="51">
        <v>14112843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</row>
    <row r="57" spans="1:38" ht="19.399999999999999" customHeight="1" thickBot="1">
      <c r="A57" s="31" t="s">
        <v>86</v>
      </c>
      <c r="B57" s="30"/>
      <c r="C57" s="50">
        <v>14112843</v>
      </c>
      <c r="D57" s="50">
        <v>0</v>
      </c>
      <c r="E57" s="50">
        <v>14112843</v>
      </c>
      <c r="F57" s="50">
        <v>14112843</v>
      </c>
      <c r="G57" s="50">
        <v>0</v>
      </c>
      <c r="H57" s="50">
        <v>14112843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50">
        <v>0</v>
      </c>
      <c r="AA57" s="50">
        <v>0</v>
      </c>
      <c r="AB57" s="50">
        <v>0</v>
      </c>
      <c r="AC57" s="50">
        <v>0</v>
      </c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38" s="39" customFormat="1" ht="19.399999999999999" customHeight="1">
      <c r="A58" s="110" t="s">
        <v>99</v>
      </c>
      <c r="B58" s="33" t="s">
        <v>83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</row>
    <row r="59" spans="1:38" s="39" customFormat="1" ht="19.399999999999999" customHeight="1">
      <c r="A59" s="111"/>
      <c r="B59" s="32" t="s">
        <v>84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</row>
    <row r="60" spans="1:38" s="39" customFormat="1" ht="19.399999999999999" customHeight="1">
      <c r="A60" s="112"/>
      <c r="B60" s="32" t="s">
        <v>85</v>
      </c>
      <c r="C60" s="51">
        <v>1166420</v>
      </c>
      <c r="D60" s="51">
        <v>12250664</v>
      </c>
      <c r="E60" s="51">
        <v>13417084</v>
      </c>
      <c r="F60" s="51">
        <v>1166420</v>
      </c>
      <c r="G60" s="51">
        <v>12250664</v>
      </c>
      <c r="H60" s="51">
        <v>13417084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</row>
    <row r="61" spans="1:38" ht="19.399999999999999" customHeight="1" thickBot="1">
      <c r="A61" s="31" t="s">
        <v>86</v>
      </c>
      <c r="B61" s="30"/>
      <c r="C61" s="50">
        <v>1166420</v>
      </c>
      <c r="D61" s="50">
        <v>12250664</v>
      </c>
      <c r="E61" s="50">
        <v>13417084</v>
      </c>
      <c r="F61" s="50">
        <v>1166420</v>
      </c>
      <c r="G61" s="50">
        <v>12250664</v>
      </c>
      <c r="H61" s="50">
        <v>13417084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39"/>
      <c r="AE61" s="39"/>
      <c r="AF61" s="39"/>
      <c r="AG61" s="39"/>
      <c r="AH61" s="39"/>
      <c r="AI61" s="39"/>
      <c r="AJ61" s="39"/>
      <c r="AK61" s="39"/>
      <c r="AL61" s="39"/>
    </row>
    <row r="62" spans="1:38" s="39" customFormat="1" ht="19.399999999999999" customHeight="1">
      <c r="A62" s="110" t="s">
        <v>100</v>
      </c>
      <c r="B62" s="33" t="s">
        <v>83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</row>
    <row r="63" spans="1:38" s="39" customFormat="1" ht="19.399999999999999" customHeight="1">
      <c r="A63" s="111"/>
      <c r="B63" s="32" t="s">
        <v>84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</row>
    <row r="64" spans="1:38" s="39" customFormat="1" ht="19.399999999999999" customHeight="1">
      <c r="A64" s="112"/>
      <c r="B64" s="32" t="s">
        <v>85</v>
      </c>
      <c r="C64" s="51">
        <v>8145344.6500000004</v>
      </c>
      <c r="D64" s="51">
        <v>0</v>
      </c>
      <c r="E64" s="51">
        <v>8145344.6500000004</v>
      </c>
      <c r="F64" s="51">
        <v>8145344.6500000004</v>
      </c>
      <c r="G64" s="51">
        <v>0</v>
      </c>
      <c r="H64" s="51">
        <v>8145344.6500000004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</row>
    <row r="65" spans="1:38" ht="19.399999999999999" customHeight="1" thickBot="1">
      <c r="A65" s="31" t="s">
        <v>86</v>
      </c>
      <c r="B65" s="30"/>
      <c r="C65" s="50">
        <v>8145344.6500000004</v>
      </c>
      <c r="D65" s="50">
        <v>0</v>
      </c>
      <c r="E65" s="50">
        <v>8145344.6500000004</v>
      </c>
      <c r="F65" s="50">
        <v>8145344.6500000004</v>
      </c>
      <c r="G65" s="50">
        <v>0</v>
      </c>
      <c r="H65" s="50">
        <v>8145344.6500000004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</v>
      </c>
      <c r="AD65" s="39"/>
      <c r="AE65" s="39"/>
      <c r="AF65" s="39"/>
      <c r="AG65" s="39"/>
      <c r="AH65" s="39"/>
      <c r="AI65" s="39"/>
      <c r="AJ65" s="39"/>
      <c r="AK65" s="39"/>
      <c r="AL65" s="39"/>
    </row>
    <row r="66" spans="1:38" s="39" customFormat="1" ht="19.399999999999999" customHeight="1">
      <c r="A66" s="110" t="s">
        <v>101</v>
      </c>
      <c r="B66" s="33" t="s">
        <v>83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</row>
    <row r="67" spans="1:38" s="39" customFormat="1" ht="19.399999999999999" customHeight="1">
      <c r="A67" s="111"/>
      <c r="B67" s="32" t="s">
        <v>84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0</v>
      </c>
      <c r="AC67" s="51">
        <v>0</v>
      </c>
    </row>
    <row r="68" spans="1:38" s="39" customFormat="1" ht="19.399999999999999" customHeight="1">
      <c r="A68" s="112"/>
      <c r="B68" s="32" t="s">
        <v>85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</row>
    <row r="69" spans="1:38" ht="19.399999999999999" customHeight="1" thickBot="1">
      <c r="A69" s="31" t="s">
        <v>86</v>
      </c>
      <c r="B69" s="30"/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39"/>
      <c r="AE69" s="39"/>
      <c r="AF69" s="39"/>
      <c r="AG69" s="39"/>
      <c r="AH69" s="39"/>
      <c r="AI69" s="39"/>
      <c r="AJ69" s="39"/>
      <c r="AK69" s="39"/>
      <c r="AL69" s="39"/>
    </row>
    <row r="70" spans="1:38" s="39" customFormat="1" ht="19.399999999999999" customHeight="1">
      <c r="A70" s="110" t="s">
        <v>102</v>
      </c>
      <c r="B70" s="33" t="s">
        <v>83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</row>
    <row r="71" spans="1:38" s="39" customFormat="1" ht="19.399999999999999" customHeight="1">
      <c r="A71" s="111"/>
      <c r="B71" s="32" t="s">
        <v>84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</row>
    <row r="72" spans="1:38" s="39" customFormat="1" ht="19.399999999999999" customHeight="1">
      <c r="A72" s="112"/>
      <c r="B72" s="32" t="s">
        <v>85</v>
      </c>
      <c r="C72" s="51">
        <v>575967</v>
      </c>
      <c r="D72" s="51">
        <v>0</v>
      </c>
      <c r="E72" s="51">
        <v>575967</v>
      </c>
      <c r="F72" s="51">
        <v>575967</v>
      </c>
      <c r="G72" s="51">
        <v>0</v>
      </c>
      <c r="H72" s="51">
        <v>575967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0</v>
      </c>
      <c r="AC72" s="51">
        <v>0</v>
      </c>
    </row>
    <row r="73" spans="1:38" ht="19.399999999999999" customHeight="1" thickBot="1">
      <c r="A73" s="31" t="s">
        <v>86</v>
      </c>
      <c r="B73" s="30"/>
      <c r="C73" s="50">
        <v>575967</v>
      </c>
      <c r="D73" s="50">
        <v>0</v>
      </c>
      <c r="E73" s="50">
        <v>575967</v>
      </c>
      <c r="F73" s="50">
        <v>575967</v>
      </c>
      <c r="G73" s="50">
        <v>0</v>
      </c>
      <c r="H73" s="50">
        <v>575967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39"/>
      <c r="AE73" s="39"/>
      <c r="AF73" s="39"/>
      <c r="AG73" s="39"/>
      <c r="AH73" s="39"/>
      <c r="AI73" s="39"/>
      <c r="AJ73" s="39"/>
      <c r="AK73" s="39"/>
      <c r="AL73" s="39"/>
    </row>
    <row r="74" spans="1:38" s="39" customFormat="1" ht="19.399999999999999" customHeight="1">
      <c r="A74" s="110" t="s">
        <v>103</v>
      </c>
      <c r="B74" s="33" t="s">
        <v>83</v>
      </c>
      <c r="C74" s="51">
        <v>3162005656</v>
      </c>
      <c r="D74" s="51">
        <v>3306750751</v>
      </c>
      <c r="E74" s="51">
        <v>6468756407</v>
      </c>
      <c r="F74" s="51">
        <v>2942442109</v>
      </c>
      <c r="G74" s="51">
        <v>3105870784</v>
      </c>
      <c r="H74" s="51">
        <v>6048312892</v>
      </c>
      <c r="I74" s="51">
        <v>62604463.109999999</v>
      </c>
      <c r="J74" s="51">
        <v>101803890.90000001</v>
      </c>
      <c r="K74" s="51">
        <v>164408354</v>
      </c>
      <c r="L74" s="51">
        <v>43440464.75</v>
      </c>
      <c r="M74" s="51">
        <v>39350598.200000003</v>
      </c>
      <c r="N74" s="51">
        <v>82791062.950000003</v>
      </c>
      <c r="O74" s="51">
        <v>57828</v>
      </c>
      <c r="P74" s="51">
        <v>0</v>
      </c>
      <c r="Q74" s="51">
        <v>57828</v>
      </c>
      <c r="R74" s="51">
        <v>1247535</v>
      </c>
      <c r="S74" s="51">
        <v>341987</v>
      </c>
      <c r="T74" s="51">
        <v>1589522</v>
      </c>
      <c r="U74" s="51">
        <v>103479226</v>
      </c>
      <c r="V74" s="51">
        <v>50797753</v>
      </c>
      <c r="W74" s="51">
        <v>154276979</v>
      </c>
      <c r="X74" s="51">
        <v>0</v>
      </c>
      <c r="Y74" s="51">
        <v>0</v>
      </c>
      <c r="Z74" s="51">
        <v>0</v>
      </c>
      <c r="AA74" s="51">
        <v>8734030.9100000001</v>
      </c>
      <c r="AB74" s="51">
        <v>8585737.9289999995</v>
      </c>
      <c r="AC74" s="51">
        <v>17319768.84</v>
      </c>
    </row>
    <row r="75" spans="1:38" s="39" customFormat="1" ht="19.399999999999999" customHeight="1">
      <c r="A75" s="111"/>
      <c r="B75" s="32" t="s">
        <v>84</v>
      </c>
      <c r="C75" s="51">
        <v>2198745765</v>
      </c>
      <c r="D75" s="51">
        <v>1322379255</v>
      </c>
      <c r="E75" s="51">
        <v>3521125020</v>
      </c>
      <c r="F75" s="51">
        <v>550052380.20000005</v>
      </c>
      <c r="G75" s="51">
        <v>552232365.70000005</v>
      </c>
      <c r="H75" s="51">
        <v>1102284746</v>
      </c>
      <c r="I75" s="51">
        <v>59015726.890000001</v>
      </c>
      <c r="J75" s="51">
        <v>44739536.049999997</v>
      </c>
      <c r="K75" s="51">
        <v>103755262.90000001</v>
      </c>
      <c r="L75" s="51">
        <v>5389832</v>
      </c>
      <c r="M75" s="51">
        <v>2601206</v>
      </c>
      <c r="N75" s="51">
        <v>7991038</v>
      </c>
      <c r="O75" s="51">
        <v>0</v>
      </c>
      <c r="P75" s="51">
        <v>0</v>
      </c>
      <c r="Q75" s="51">
        <v>0</v>
      </c>
      <c r="R75" s="51">
        <v>3422640</v>
      </c>
      <c r="S75" s="51">
        <v>1296490</v>
      </c>
      <c r="T75" s="51">
        <v>4719130</v>
      </c>
      <c r="U75" s="51">
        <v>1294923216</v>
      </c>
      <c r="V75" s="51">
        <v>721509657</v>
      </c>
      <c r="W75" s="51">
        <v>2016432873</v>
      </c>
      <c r="X75" s="51">
        <v>285724610</v>
      </c>
      <c r="Y75" s="51">
        <v>0</v>
      </c>
      <c r="Z75" s="51">
        <v>285724610</v>
      </c>
      <c r="AA75" s="51">
        <v>217360</v>
      </c>
      <c r="AB75" s="51">
        <v>0</v>
      </c>
      <c r="AC75" s="51">
        <v>217360</v>
      </c>
    </row>
    <row r="76" spans="1:38" s="39" customFormat="1" ht="19.399999999999999" customHeight="1">
      <c r="A76" s="112"/>
      <c r="B76" s="32" t="s">
        <v>85</v>
      </c>
      <c r="C76" s="51">
        <v>14229556144</v>
      </c>
      <c r="D76" s="51">
        <v>5633324552</v>
      </c>
      <c r="E76" s="51">
        <v>19862880696</v>
      </c>
      <c r="F76" s="51">
        <v>7981570757</v>
      </c>
      <c r="G76" s="51">
        <v>4105820991</v>
      </c>
      <c r="H76" s="51">
        <v>12087391748</v>
      </c>
      <c r="I76" s="51">
        <v>1043917797</v>
      </c>
      <c r="J76" s="51">
        <v>645097217.5</v>
      </c>
      <c r="K76" s="51">
        <v>1689015014</v>
      </c>
      <c r="L76" s="51">
        <v>6537098</v>
      </c>
      <c r="M76" s="51">
        <v>6713985</v>
      </c>
      <c r="N76" s="51">
        <v>13251083</v>
      </c>
      <c r="O76" s="51">
        <v>0</v>
      </c>
      <c r="P76" s="51">
        <v>0</v>
      </c>
      <c r="Q76" s="51">
        <v>0</v>
      </c>
      <c r="R76" s="51">
        <v>3561039</v>
      </c>
      <c r="S76" s="51">
        <v>0</v>
      </c>
      <c r="T76" s="51">
        <v>3561039</v>
      </c>
      <c r="U76" s="51">
        <v>5132291563</v>
      </c>
      <c r="V76" s="51">
        <v>875692359</v>
      </c>
      <c r="W76" s="51">
        <v>6007983922</v>
      </c>
      <c r="X76" s="51">
        <v>0</v>
      </c>
      <c r="Y76" s="51">
        <v>0</v>
      </c>
      <c r="Z76" s="51">
        <v>0</v>
      </c>
      <c r="AA76" s="51">
        <v>61677890</v>
      </c>
      <c r="AB76" s="51">
        <v>0</v>
      </c>
      <c r="AC76" s="51">
        <v>61677890</v>
      </c>
    </row>
    <row r="77" spans="1:38" ht="19.399999999999999" customHeight="1" thickBot="1">
      <c r="A77" s="31" t="s">
        <v>86</v>
      </c>
      <c r="B77" s="30"/>
      <c r="C77" s="50">
        <v>19590307566</v>
      </c>
      <c r="D77" s="50">
        <v>10262454557</v>
      </c>
      <c r="E77" s="50">
        <v>29852762123</v>
      </c>
      <c r="F77" s="50">
        <v>11474065246</v>
      </c>
      <c r="G77" s="50">
        <v>7763924140</v>
      </c>
      <c r="H77" s="50">
        <v>19237989386</v>
      </c>
      <c r="I77" s="50">
        <v>1165537987</v>
      </c>
      <c r="J77" s="50">
        <v>791640644.5</v>
      </c>
      <c r="K77" s="50">
        <v>1957178631</v>
      </c>
      <c r="L77" s="50">
        <v>55367394.75</v>
      </c>
      <c r="M77" s="50">
        <v>48665789.200000003</v>
      </c>
      <c r="N77" s="50">
        <v>104033184</v>
      </c>
      <c r="O77" s="50">
        <v>57828</v>
      </c>
      <c r="P77" s="50">
        <v>0</v>
      </c>
      <c r="Q77" s="50">
        <v>57828</v>
      </c>
      <c r="R77" s="50">
        <v>8231214</v>
      </c>
      <c r="S77" s="50">
        <v>1638477</v>
      </c>
      <c r="T77" s="50">
        <v>9869691</v>
      </c>
      <c r="U77" s="50">
        <v>6530694005</v>
      </c>
      <c r="V77" s="50">
        <v>1647999769</v>
      </c>
      <c r="W77" s="50">
        <v>8178693774</v>
      </c>
      <c r="X77" s="50">
        <v>285724610</v>
      </c>
      <c r="Y77" s="50">
        <v>0</v>
      </c>
      <c r="Z77" s="50">
        <v>285724610</v>
      </c>
      <c r="AA77" s="50">
        <v>70629280.909999996</v>
      </c>
      <c r="AB77" s="50">
        <v>8585737.9289999995</v>
      </c>
      <c r="AC77" s="50">
        <v>79215018.840000004</v>
      </c>
      <c r="AD77" s="39"/>
      <c r="AE77" s="39"/>
      <c r="AF77" s="39"/>
      <c r="AG77" s="39"/>
      <c r="AH77" s="39"/>
      <c r="AI77" s="39"/>
      <c r="AJ77" s="39"/>
      <c r="AK77" s="39"/>
      <c r="AL77" s="39"/>
    </row>
    <row r="78" spans="1:38" s="39" customFormat="1" ht="19.399999999999999" customHeight="1">
      <c r="A78" s="110" t="s">
        <v>104</v>
      </c>
      <c r="B78" s="33" t="s">
        <v>83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  <c r="P78" s="51">
        <v>0</v>
      </c>
      <c r="Q78" s="51">
        <v>0</v>
      </c>
      <c r="R78" s="51">
        <v>0</v>
      </c>
      <c r="S78" s="51">
        <v>0</v>
      </c>
      <c r="T78" s="51">
        <v>0</v>
      </c>
      <c r="U78" s="51">
        <v>0</v>
      </c>
      <c r="V78" s="51">
        <v>0</v>
      </c>
      <c r="W78" s="51">
        <v>0</v>
      </c>
      <c r="X78" s="51">
        <v>0</v>
      </c>
      <c r="Y78" s="51">
        <v>0</v>
      </c>
      <c r="Z78" s="51">
        <v>0</v>
      </c>
      <c r="AA78" s="51">
        <v>0</v>
      </c>
      <c r="AB78" s="51">
        <v>0</v>
      </c>
      <c r="AC78" s="51">
        <v>0</v>
      </c>
    </row>
    <row r="79" spans="1:38" s="39" customFormat="1" ht="19.399999999999999" customHeight="1">
      <c r="A79" s="111"/>
      <c r="B79" s="32" t="s">
        <v>84</v>
      </c>
      <c r="C79" s="51">
        <v>286996728</v>
      </c>
      <c r="D79" s="51">
        <v>254947041.90000001</v>
      </c>
      <c r="E79" s="51">
        <v>541943769.89999998</v>
      </c>
      <c r="F79" s="51">
        <v>286996728</v>
      </c>
      <c r="G79" s="51">
        <v>254947041.90000001</v>
      </c>
      <c r="H79" s="51">
        <v>541943769.89999998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0</v>
      </c>
      <c r="S79" s="51">
        <v>0</v>
      </c>
      <c r="T79" s="51">
        <v>0</v>
      </c>
      <c r="U79" s="51">
        <v>0</v>
      </c>
      <c r="V79" s="51">
        <v>0</v>
      </c>
      <c r="W79" s="51">
        <v>0</v>
      </c>
      <c r="X79" s="51">
        <v>0</v>
      </c>
      <c r="Y79" s="51">
        <v>0</v>
      </c>
      <c r="Z79" s="51">
        <v>0</v>
      </c>
      <c r="AA79" s="51">
        <v>0</v>
      </c>
      <c r="AB79" s="51">
        <v>0</v>
      </c>
      <c r="AC79" s="51">
        <v>0</v>
      </c>
    </row>
    <row r="80" spans="1:38" s="39" customFormat="1" ht="19.399999999999999" customHeight="1">
      <c r="A80" s="112"/>
      <c r="B80" s="32" t="s">
        <v>85</v>
      </c>
      <c r="C80" s="51">
        <v>2118617101</v>
      </c>
      <c r="D80" s="51">
        <v>898559996.79999995</v>
      </c>
      <c r="E80" s="51">
        <v>3017177098</v>
      </c>
      <c r="F80" s="51">
        <v>2118617101</v>
      </c>
      <c r="G80" s="51">
        <v>898559996.79999995</v>
      </c>
      <c r="H80" s="51">
        <v>3017177098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  <c r="T80" s="51">
        <v>0</v>
      </c>
      <c r="U80" s="51">
        <v>0</v>
      </c>
      <c r="V80" s="51">
        <v>0</v>
      </c>
      <c r="W80" s="51">
        <v>0</v>
      </c>
      <c r="X80" s="51">
        <v>0</v>
      </c>
      <c r="Y80" s="51">
        <v>0</v>
      </c>
      <c r="Z80" s="51">
        <v>0</v>
      </c>
      <c r="AA80" s="51">
        <v>0</v>
      </c>
      <c r="AB80" s="51">
        <v>0</v>
      </c>
      <c r="AC80" s="51">
        <v>0</v>
      </c>
    </row>
    <row r="81" spans="1:38" ht="19.399999999999999" customHeight="1" thickBot="1">
      <c r="A81" s="31" t="s">
        <v>86</v>
      </c>
      <c r="B81" s="30"/>
      <c r="C81" s="50">
        <v>2405613829</v>
      </c>
      <c r="D81" s="50">
        <v>1153507039</v>
      </c>
      <c r="E81" s="50">
        <v>3559120868</v>
      </c>
      <c r="F81" s="50">
        <v>2405613829</v>
      </c>
      <c r="G81" s="50">
        <v>1153507039</v>
      </c>
      <c r="H81" s="50">
        <v>3559120868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0</v>
      </c>
      <c r="AD81" s="39"/>
      <c r="AE81" s="39"/>
      <c r="AF81" s="39"/>
      <c r="AG81" s="39"/>
      <c r="AH81" s="39"/>
      <c r="AI81" s="39"/>
      <c r="AJ81" s="39"/>
      <c r="AK81" s="39"/>
      <c r="AL81" s="39"/>
    </row>
    <row r="82" spans="1:38" s="39" customFormat="1" ht="19.399999999999999" customHeight="1">
      <c r="A82" s="110" t="s">
        <v>105</v>
      </c>
      <c r="B82" s="33" t="s">
        <v>83</v>
      </c>
      <c r="C82" s="51">
        <v>533207361.5</v>
      </c>
      <c r="D82" s="51">
        <v>312998771</v>
      </c>
      <c r="E82" s="51">
        <v>846206132.39999998</v>
      </c>
      <c r="F82" s="51">
        <v>532421433.5</v>
      </c>
      <c r="G82" s="51">
        <v>312998771</v>
      </c>
      <c r="H82" s="51">
        <v>845420204.39999998</v>
      </c>
      <c r="I82" s="51">
        <v>785928</v>
      </c>
      <c r="J82" s="51">
        <v>0</v>
      </c>
      <c r="K82" s="51">
        <v>785928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0</v>
      </c>
      <c r="R82" s="51">
        <v>0</v>
      </c>
      <c r="S82" s="51">
        <v>0</v>
      </c>
      <c r="T82" s="51">
        <v>0</v>
      </c>
      <c r="U82" s="51">
        <v>0</v>
      </c>
      <c r="V82" s="51">
        <v>0</v>
      </c>
      <c r="W82" s="51">
        <v>0</v>
      </c>
      <c r="X82" s="51">
        <v>0</v>
      </c>
      <c r="Y82" s="51">
        <v>0</v>
      </c>
      <c r="Z82" s="51">
        <v>0</v>
      </c>
      <c r="AA82" s="51">
        <v>0</v>
      </c>
      <c r="AB82" s="51">
        <v>0</v>
      </c>
      <c r="AC82" s="51">
        <v>0</v>
      </c>
    </row>
    <row r="83" spans="1:38" s="39" customFormat="1" ht="19.399999999999999" customHeight="1">
      <c r="A83" s="111"/>
      <c r="B83" s="32" t="s">
        <v>84</v>
      </c>
      <c r="C83" s="51">
        <v>429515307.30000001</v>
      </c>
      <c r="D83" s="51">
        <v>182921496</v>
      </c>
      <c r="E83" s="51">
        <v>612436803.29999995</v>
      </c>
      <c r="F83" s="51">
        <v>334417129.69999999</v>
      </c>
      <c r="G83" s="51">
        <v>43449130</v>
      </c>
      <c r="H83" s="51">
        <v>377866259.69999999</v>
      </c>
      <c r="I83" s="51">
        <v>95098177.629999995</v>
      </c>
      <c r="J83" s="51">
        <v>139472366</v>
      </c>
      <c r="K83" s="51">
        <v>234570543.59999999</v>
      </c>
      <c r="L83" s="51">
        <v>0</v>
      </c>
      <c r="M83" s="51">
        <v>0</v>
      </c>
      <c r="N83" s="51">
        <v>0</v>
      </c>
      <c r="O83" s="51">
        <v>0</v>
      </c>
      <c r="P83" s="51">
        <v>0</v>
      </c>
      <c r="Q83" s="51">
        <v>0</v>
      </c>
      <c r="R83" s="51">
        <v>0</v>
      </c>
      <c r="S83" s="51">
        <v>0</v>
      </c>
      <c r="T83" s="51">
        <v>0</v>
      </c>
      <c r="U83" s="51">
        <v>0</v>
      </c>
      <c r="V83" s="51">
        <v>0</v>
      </c>
      <c r="W83" s="51">
        <v>0</v>
      </c>
      <c r="X83" s="51">
        <v>0</v>
      </c>
      <c r="Y83" s="51">
        <v>0</v>
      </c>
      <c r="Z83" s="51">
        <v>0</v>
      </c>
      <c r="AA83" s="51">
        <v>0</v>
      </c>
      <c r="AB83" s="51">
        <v>0</v>
      </c>
      <c r="AC83" s="51">
        <v>0</v>
      </c>
    </row>
    <row r="84" spans="1:38" s="39" customFormat="1" ht="19.399999999999999" customHeight="1">
      <c r="A84" s="112"/>
      <c r="B84" s="32" t="s">
        <v>85</v>
      </c>
      <c r="C84" s="51">
        <v>1568796392</v>
      </c>
      <c r="D84" s="51">
        <v>647765380</v>
      </c>
      <c r="E84" s="51">
        <v>2216561772</v>
      </c>
      <c r="F84" s="51">
        <v>1568796392</v>
      </c>
      <c r="G84" s="51">
        <v>646365054</v>
      </c>
      <c r="H84" s="51">
        <v>2215161446</v>
      </c>
      <c r="I84" s="51">
        <v>0</v>
      </c>
      <c r="J84" s="51">
        <v>1400326</v>
      </c>
      <c r="K84" s="51">
        <v>1400326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0</v>
      </c>
      <c r="S84" s="51">
        <v>0</v>
      </c>
      <c r="T84" s="51">
        <v>0</v>
      </c>
      <c r="U84" s="51">
        <v>0</v>
      </c>
      <c r="V84" s="51">
        <v>0</v>
      </c>
      <c r="W84" s="51">
        <v>0</v>
      </c>
      <c r="X84" s="51">
        <v>0</v>
      </c>
      <c r="Y84" s="51">
        <v>0</v>
      </c>
      <c r="Z84" s="51">
        <v>0</v>
      </c>
      <c r="AA84" s="51">
        <v>0</v>
      </c>
      <c r="AB84" s="51">
        <v>0</v>
      </c>
      <c r="AC84" s="51">
        <v>0</v>
      </c>
    </row>
    <row r="85" spans="1:38" ht="19.399999999999999" customHeight="1" thickBot="1">
      <c r="A85" s="31" t="s">
        <v>86</v>
      </c>
      <c r="B85" s="30"/>
      <c r="C85" s="50">
        <v>2531519061</v>
      </c>
      <c r="D85" s="50">
        <v>1143685647</v>
      </c>
      <c r="E85" s="50">
        <v>3675204707</v>
      </c>
      <c r="F85" s="50">
        <v>2435634955</v>
      </c>
      <c r="G85" s="50">
        <v>1002812955</v>
      </c>
      <c r="H85" s="50">
        <v>3438447910</v>
      </c>
      <c r="I85" s="50">
        <v>95884105.629999995</v>
      </c>
      <c r="J85" s="50">
        <v>140872692</v>
      </c>
      <c r="K85" s="50">
        <v>236756797.59999999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39"/>
      <c r="AE85" s="39"/>
      <c r="AF85" s="39"/>
      <c r="AG85" s="39"/>
      <c r="AH85" s="39"/>
      <c r="AI85" s="39"/>
      <c r="AJ85" s="39"/>
      <c r="AK85" s="39"/>
      <c r="AL85" s="39"/>
    </row>
    <row r="86" spans="1:38" s="39" customFormat="1" ht="19.399999999999999" customHeight="1">
      <c r="A86" s="110" t="s">
        <v>106</v>
      </c>
      <c r="B86" s="33" t="s">
        <v>83</v>
      </c>
      <c r="C86" s="51">
        <v>28539041</v>
      </c>
      <c r="D86" s="51">
        <v>394671</v>
      </c>
      <c r="E86" s="51">
        <v>28933712</v>
      </c>
      <c r="F86" s="51">
        <v>28539041</v>
      </c>
      <c r="G86" s="51">
        <v>394671</v>
      </c>
      <c r="H86" s="51">
        <v>28933712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1">
        <v>0</v>
      </c>
      <c r="U86" s="51">
        <v>0</v>
      </c>
      <c r="V86" s="51">
        <v>0</v>
      </c>
      <c r="W86" s="51">
        <v>0</v>
      </c>
      <c r="X86" s="51">
        <v>0</v>
      </c>
      <c r="Y86" s="51">
        <v>0</v>
      </c>
      <c r="Z86" s="51">
        <v>0</v>
      </c>
      <c r="AA86" s="51">
        <v>0</v>
      </c>
      <c r="AB86" s="51">
        <v>0</v>
      </c>
      <c r="AC86" s="51">
        <v>0</v>
      </c>
    </row>
    <row r="87" spans="1:38" s="39" customFormat="1" ht="19.399999999999999" customHeight="1">
      <c r="A87" s="111"/>
      <c r="B87" s="32" t="s">
        <v>84</v>
      </c>
      <c r="C87" s="51">
        <v>13138467</v>
      </c>
      <c r="D87" s="51">
        <v>26630508</v>
      </c>
      <c r="E87" s="51">
        <v>39768975</v>
      </c>
      <c r="F87" s="51">
        <v>13138467</v>
      </c>
      <c r="G87" s="51">
        <v>26630508</v>
      </c>
      <c r="H87" s="51">
        <v>39768975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  <c r="Q87" s="51">
        <v>0</v>
      </c>
      <c r="R87" s="51">
        <v>0</v>
      </c>
      <c r="S87" s="51">
        <v>0</v>
      </c>
      <c r="T87" s="51">
        <v>0</v>
      </c>
      <c r="U87" s="51">
        <v>0</v>
      </c>
      <c r="V87" s="51">
        <v>0</v>
      </c>
      <c r="W87" s="51">
        <v>0</v>
      </c>
      <c r="X87" s="51">
        <v>0</v>
      </c>
      <c r="Y87" s="51">
        <v>0</v>
      </c>
      <c r="Z87" s="51">
        <v>0</v>
      </c>
      <c r="AA87" s="51">
        <v>0</v>
      </c>
      <c r="AB87" s="51">
        <v>0</v>
      </c>
      <c r="AC87" s="51">
        <v>0</v>
      </c>
    </row>
    <row r="88" spans="1:38" s="39" customFormat="1" ht="19.399999999999999" customHeight="1">
      <c r="A88" s="112"/>
      <c r="B88" s="32" t="s">
        <v>85</v>
      </c>
      <c r="C88" s="51">
        <v>805584933.60000002</v>
      </c>
      <c r="D88" s="51">
        <v>274228841</v>
      </c>
      <c r="E88" s="51">
        <v>1079813775</v>
      </c>
      <c r="F88" s="51">
        <v>799454933.60000002</v>
      </c>
      <c r="G88" s="51">
        <v>274228841</v>
      </c>
      <c r="H88" s="51">
        <v>1073683775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1">
        <v>0</v>
      </c>
      <c r="U88" s="51">
        <v>6130000</v>
      </c>
      <c r="V88" s="51">
        <v>0</v>
      </c>
      <c r="W88" s="51">
        <v>6130000</v>
      </c>
      <c r="X88" s="51">
        <v>0</v>
      </c>
      <c r="Y88" s="51">
        <v>0</v>
      </c>
      <c r="Z88" s="51">
        <v>0</v>
      </c>
      <c r="AA88" s="51">
        <v>0</v>
      </c>
      <c r="AB88" s="51">
        <v>0</v>
      </c>
      <c r="AC88" s="51">
        <v>0</v>
      </c>
    </row>
    <row r="89" spans="1:38" ht="19.399999999999999" customHeight="1" thickBot="1">
      <c r="A89" s="31" t="s">
        <v>86</v>
      </c>
      <c r="B89" s="30"/>
      <c r="C89" s="50">
        <v>847262441.60000002</v>
      </c>
      <c r="D89" s="50">
        <v>301254020</v>
      </c>
      <c r="E89" s="50">
        <v>1148516462</v>
      </c>
      <c r="F89" s="50">
        <v>841132441.60000002</v>
      </c>
      <c r="G89" s="50">
        <v>301254020</v>
      </c>
      <c r="H89" s="50">
        <v>1142386462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6130000</v>
      </c>
      <c r="V89" s="50">
        <v>0</v>
      </c>
      <c r="W89" s="50">
        <v>6130000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39"/>
      <c r="AE89" s="39"/>
      <c r="AF89" s="39"/>
      <c r="AG89" s="39"/>
      <c r="AH89" s="39"/>
      <c r="AI89" s="39"/>
      <c r="AJ89" s="39"/>
      <c r="AK89" s="39"/>
      <c r="AL89" s="39"/>
    </row>
    <row r="90" spans="1:38" s="39" customFormat="1" ht="19.399999999999999" customHeight="1">
      <c r="A90" s="110" t="s">
        <v>107</v>
      </c>
      <c r="B90" s="33" t="s">
        <v>83</v>
      </c>
      <c r="C90" s="51">
        <v>29234819.219999999</v>
      </c>
      <c r="D90" s="51">
        <v>46592496.630000003</v>
      </c>
      <c r="E90" s="51">
        <v>75827315.849999994</v>
      </c>
      <c r="F90" s="51">
        <v>29041531.219999999</v>
      </c>
      <c r="G90" s="51">
        <v>46592496.630000003</v>
      </c>
      <c r="H90" s="51">
        <v>75634027.849999994</v>
      </c>
      <c r="I90" s="51">
        <v>0</v>
      </c>
      <c r="J90" s="51">
        <v>0</v>
      </c>
      <c r="K90" s="51">
        <v>0</v>
      </c>
      <c r="L90" s="51">
        <v>193288</v>
      </c>
      <c r="M90" s="51">
        <v>0</v>
      </c>
      <c r="N90" s="51">
        <v>193288</v>
      </c>
      <c r="O90" s="51">
        <v>0</v>
      </c>
      <c r="P90" s="51">
        <v>0</v>
      </c>
      <c r="Q90" s="51">
        <v>0</v>
      </c>
      <c r="R90" s="51">
        <v>0</v>
      </c>
      <c r="S90" s="51">
        <v>0</v>
      </c>
      <c r="T90" s="51">
        <v>0</v>
      </c>
      <c r="U90" s="51">
        <v>0</v>
      </c>
      <c r="V90" s="51">
        <v>0</v>
      </c>
      <c r="W90" s="51">
        <v>0</v>
      </c>
      <c r="X90" s="51">
        <v>0</v>
      </c>
      <c r="Y90" s="51">
        <v>0</v>
      </c>
      <c r="Z90" s="51">
        <v>0</v>
      </c>
      <c r="AA90" s="51">
        <v>0</v>
      </c>
      <c r="AB90" s="51">
        <v>0</v>
      </c>
      <c r="AC90" s="51">
        <v>0</v>
      </c>
    </row>
    <row r="91" spans="1:38" s="39" customFormat="1" ht="19.399999999999999" customHeight="1">
      <c r="A91" s="111"/>
      <c r="B91" s="32" t="s">
        <v>84</v>
      </c>
      <c r="C91" s="51">
        <v>12002047</v>
      </c>
      <c r="D91" s="51">
        <v>142249524</v>
      </c>
      <c r="E91" s="51">
        <v>154251571</v>
      </c>
      <c r="F91" s="51">
        <v>12002047</v>
      </c>
      <c r="G91" s="51">
        <v>142249524</v>
      </c>
      <c r="H91" s="51">
        <v>154251571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51">
        <v>0</v>
      </c>
      <c r="T91" s="51">
        <v>0</v>
      </c>
      <c r="U91" s="51">
        <v>0</v>
      </c>
      <c r="V91" s="51">
        <v>0</v>
      </c>
      <c r="W91" s="51">
        <v>0</v>
      </c>
      <c r="X91" s="51">
        <v>0</v>
      </c>
      <c r="Y91" s="51">
        <v>0</v>
      </c>
      <c r="Z91" s="51">
        <v>0</v>
      </c>
      <c r="AA91" s="51">
        <v>0</v>
      </c>
      <c r="AB91" s="51">
        <v>0</v>
      </c>
      <c r="AC91" s="51">
        <v>0</v>
      </c>
    </row>
    <row r="92" spans="1:38" s="39" customFormat="1" ht="19.399999999999999" customHeight="1">
      <c r="A92" s="112"/>
      <c r="B92" s="32" t="s">
        <v>85</v>
      </c>
      <c r="C92" s="51">
        <v>20403661</v>
      </c>
      <c r="D92" s="51">
        <v>82525548.069999993</v>
      </c>
      <c r="E92" s="51">
        <v>102929209.09999999</v>
      </c>
      <c r="F92" s="51">
        <v>20403661</v>
      </c>
      <c r="G92" s="51">
        <v>65306369.07</v>
      </c>
      <c r="H92" s="51">
        <v>85710030.069999993</v>
      </c>
      <c r="I92" s="51">
        <v>0</v>
      </c>
      <c r="J92" s="51">
        <v>0</v>
      </c>
      <c r="K92" s="51">
        <v>0</v>
      </c>
      <c r="L92" s="51">
        <v>0</v>
      </c>
      <c r="M92" s="51">
        <v>2608148</v>
      </c>
      <c r="N92" s="51">
        <v>2608148</v>
      </c>
      <c r="O92" s="51">
        <v>0</v>
      </c>
      <c r="P92" s="51">
        <v>0</v>
      </c>
      <c r="Q92" s="51">
        <v>0</v>
      </c>
      <c r="R92" s="51">
        <v>0</v>
      </c>
      <c r="S92" s="51">
        <v>14611031</v>
      </c>
      <c r="T92" s="51">
        <v>14611031</v>
      </c>
      <c r="U92" s="51">
        <v>0</v>
      </c>
      <c r="V92" s="51">
        <v>0</v>
      </c>
      <c r="W92" s="51">
        <v>0</v>
      </c>
      <c r="X92" s="51">
        <v>0</v>
      </c>
      <c r="Y92" s="51">
        <v>0</v>
      </c>
      <c r="Z92" s="51">
        <v>0</v>
      </c>
      <c r="AA92" s="51">
        <v>0</v>
      </c>
      <c r="AB92" s="51">
        <v>0</v>
      </c>
      <c r="AC92" s="51">
        <v>0</v>
      </c>
    </row>
    <row r="93" spans="1:38" ht="19.399999999999999" customHeight="1" thickBot="1">
      <c r="A93" s="31" t="s">
        <v>86</v>
      </c>
      <c r="B93" s="30"/>
      <c r="C93" s="50">
        <v>61640527.219999999</v>
      </c>
      <c r="D93" s="50">
        <v>271367568.69999999</v>
      </c>
      <c r="E93" s="50">
        <v>333008095.89999998</v>
      </c>
      <c r="F93" s="50">
        <v>61447239.219999999</v>
      </c>
      <c r="G93" s="50">
        <v>254148389.69999999</v>
      </c>
      <c r="H93" s="50">
        <v>315595628.89999998</v>
      </c>
      <c r="I93" s="50">
        <v>0</v>
      </c>
      <c r="J93" s="50">
        <v>0</v>
      </c>
      <c r="K93" s="50">
        <v>0</v>
      </c>
      <c r="L93" s="50">
        <v>193288</v>
      </c>
      <c r="M93" s="50">
        <v>2608148</v>
      </c>
      <c r="N93" s="50">
        <v>2801436</v>
      </c>
      <c r="O93" s="50">
        <v>0</v>
      </c>
      <c r="P93" s="50">
        <v>0</v>
      </c>
      <c r="Q93" s="50">
        <v>0</v>
      </c>
      <c r="R93" s="50">
        <v>0</v>
      </c>
      <c r="S93" s="50">
        <v>14611031</v>
      </c>
      <c r="T93" s="50">
        <v>14611031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39"/>
      <c r="AE93" s="39"/>
      <c r="AF93" s="39"/>
      <c r="AG93" s="39"/>
      <c r="AH93" s="39"/>
      <c r="AI93" s="39"/>
      <c r="AJ93" s="39"/>
      <c r="AK93" s="39"/>
      <c r="AL93" s="39"/>
    </row>
    <row r="94" spans="1:38" s="39" customFormat="1" ht="19.399999999999999" customHeight="1">
      <c r="A94" s="110" t="s">
        <v>108</v>
      </c>
      <c r="B94" s="33" t="s">
        <v>83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>
        <v>0</v>
      </c>
      <c r="W94" s="51">
        <v>0</v>
      </c>
      <c r="X94" s="51">
        <v>0</v>
      </c>
      <c r="Y94" s="51">
        <v>0</v>
      </c>
      <c r="Z94" s="51">
        <v>0</v>
      </c>
      <c r="AA94" s="51">
        <v>0</v>
      </c>
      <c r="AB94" s="51">
        <v>0</v>
      </c>
      <c r="AC94" s="51">
        <v>0</v>
      </c>
    </row>
    <row r="95" spans="1:38" s="39" customFormat="1" ht="19.399999999999999" customHeight="1">
      <c r="A95" s="111"/>
      <c r="B95" s="32" t="s">
        <v>84</v>
      </c>
      <c r="C95" s="51">
        <v>699986.12</v>
      </c>
      <c r="D95" s="51">
        <v>335076.18</v>
      </c>
      <c r="E95" s="51">
        <v>1035062.3</v>
      </c>
      <c r="F95" s="51">
        <v>699986.12</v>
      </c>
      <c r="G95" s="51">
        <v>335076.18</v>
      </c>
      <c r="H95" s="51">
        <v>1035062.3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  <c r="U95" s="51">
        <v>0</v>
      </c>
      <c r="V95" s="51">
        <v>0</v>
      </c>
      <c r="W95" s="51">
        <v>0</v>
      </c>
      <c r="X95" s="51">
        <v>0</v>
      </c>
      <c r="Y95" s="51">
        <v>0</v>
      </c>
      <c r="Z95" s="51">
        <v>0</v>
      </c>
      <c r="AA95" s="51">
        <v>0</v>
      </c>
      <c r="AB95" s="51">
        <v>0</v>
      </c>
      <c r="AC95" s="51">
        <v>0</v>
      </c>
    </row>
    <row r="96" spans="1:38" s="39" customFormat="1" ht="19.399999999999999" customHeight="1">
      <c r="A96" s="112"/>
      <c r="B96" s="32" t="s">
        <v>85</v>
      </c>
      <c r="C96" s="51">
        <v>19366126</v>
      </c>
      <c r="D96" s="51">
        <v>5752686.8830000004</v>
      </c>
      <c r="E96" s="51">
        <v>25118812.879999999</v>
      </c>
      <c r="F96" s="51">
        <v>19366126</v>
      </c>
      <c r="G96" s="51">
        <v>5752686.8830000004</v>
      </c>
      <c r="H96" s="51">
        <v>25118812.879999999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Q96" s="51">
        <v>0</v>
      </c>
      <c r="R96" s="51">
        <v>0</v>
      </c>
      <c r="S96" s="51">
        <v>0</v>
      </c>
      <c r="T96" s="51">
        <v>0</v>
      </c>
      <c r="U96" s="51">
        <v>0</v>
      </c>
      <c r="V96" s="51">
        <v>0</v>
      </c>
      <c r="W96" s="51">
        <v>0</v>
      </c>
      <c r="X96" s="51">
        <v>0</v>
      </c>
      <c r="Y96" s="51">
        <v>0</v>
      </c>
      <c r="Z96" s="51">
        <v>0</v>
      </c>
      <c r="AA96" s="51">
        <v>0</v>
      </c>
      <c r="AB96" s="51">
        <v>0</v>
      </c>
      <c r="AC96" s="51">
        <v>0</v>
      </c>
    </row>
    <row r="97" spans="1:38" ht="19.399999999999999" customHeight="1" thickBot="1">
      <c r="A97" s="31" t="s">
        <v>86</v>
      </c>
      <c r="B97" s="30"/>
      <c r="C97" s="50">
        <v>20066112.120000001</v>
      </c>
      <c r="D97" s="50">
        <v>6087763.0630000001</v>
      </c>
      <c r="E97" s="50">
        <v>26153875.18</v>
      </c>
      <c r="F97" s="50">
        <v>20066112.120000001</v>
      </c>
      <c r="G97" s="50">
        <v>6087763.0630000001</v>
      </c>
      <c r="H97" s="50">
        <v>26153875.18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>
        <v>0</v>
      </c>
      <c r="W97" s="50">
        <v>0</v>
      </c>
      <c r="X97" s="50">
        <v>0</v>
      </c>
      <c r="Y97" s="50">
        <v>0</v>
      </c>
      <c r="Z97" s="50">
        <v>0</v>
      </c>
      <c r="AA97" s="50">
        <v>0</v>
      </c>
      <c r="AB97" s="50">
        <v>0</v>
      </c>
      <c r="AC97" s="50">
        <v>0</v>
      </c>
      <c r="AD97" s="39"/>
      <c r="AE97" s="39"/>
      <c r="AF97" s="39"/>
      <c r="AG97" s="39"/>
      <c r="AH97" s="39"/>
      <c r="AI97" s="39"/>
      <c r="AJ97" s="39"/>
      <c r="AK97" s="39"/>
      <c r="AL97" s="39"/>
    </row>
    <row r="98" spans="1:38" s="39" customFormat="1" ht="19.399999999999999" customHeight="1">
      <c r="A98" s="110" t="s">
        <v>109</v>
      </c>
      <c r="B98" s="33" t="s">
        <v>83</v>
      </c>
      <c r="C98" s="51">
        <v>0</v>
      </c>
      <c r="D98" s="51">
        <v>595916</v>
      </c>
      <c r="E98" s="51">
        <v>595916</v>
      </c>
      <c r="F98" s="51">
        <v>0</v>
      </c>
      <c r="G98" s="51">
        <v>595916</v>
      </c>
      <c r="H98" s="51">
        <v>595916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51">
        <v>0</v>
      </c>
      <c r="P98" s="51">
        <v>0</v>
      </c>
      <c r="Q98" s="51">
        <v>0</v>
      </c>
      <c r="R98" s="51">
        <v>0</v>
      </c>
      <c r="S98" s="51">
        <v>0</v>
      </c>
      <c r="T98" s="51">
        <v>0</v>
      </c>
      <c r="U98" s="51">
        <v>0</v>
      </c>
      <c r="V98" s="51">
        <v>0</v>
      </c>
      <c r="W98" s="51">
        <v>0</v>
      </c>
      <c r="X98" s="51">
        <v>0</v>
      </c>
      <c r="Y98" s="51">
        <v>0</v>
      </c>
      <c r="Z98" s="51">
        <v>0</v>
      </c>
      <c r="AA98" s="51">
        <v>0</v>
      </c>
      <c r="AB98" s="51">
        <v>0</v>
      </c>
      <c r="AC98" s="51">
        <v>0</v>
      </c>
    </row>
    <row r="99" spans="1:38" s="39" customFormat="1" ht="19.399999999999999" customHeight="1">
      <c r="A99" s="111"/>
      <c r="B99" s="32" t="s">
        <v>84</v>
      </c>
      <c r="C99" s="51">
        <v>6688998</v>
      </c>
      <c r="D99" s="51">
        <v>0</v>
      </c>
      <c r="E99" s="51">
        <v>6688998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6688998</v>
      </c>
      <c r="P99" s="51">
        <v>0</v>
      </c>
      <c r="Q99" s="51">
        <v>6688998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</row>
    <row r="100" spans="1:38" s="39" customFormat="1" ht="19.399999999999999" customHeight="1">
      <c r="A100" s="112"/>
      <c r="B100" s="32" t="s">
        <v>85</v>
      </c>
      <c r="C100" s="51">
        <v>33951345</v>
      </c>
      <c r="D100" s="51">
        <v>38461064.530000001</v>
      </c>
      <c r="E100" s="51">
        <v>72412409.530000001</v>
      </c>
      <c r="F100" s="51">
        <v>26997632</v>
      </c>
      <c r="G100" s="51">
        <v>20051136.530000001</v>
      </c>
      <c r="H100" s="51">
        <v>47048768.530000001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6953713</v>
      </c>
      <c r="P100" s="51">
        <v>18409928</v>
      </c>
      <c r="Q100" s="51">
        <v>25363641</v>
      </c>
      <c r="R100" s="51">
        <v>0</v>
      </c>
      <c r="S100" s="51">
        <v>0</v>
      </c>
      <c r="T100" s="51">
        <v>0</v>
      </c>
      <c r="U100" s="51">
        <v>0</v>
      </c>
      <c r="V100" s="51">
        <v>0</v>
      </c>
      <c r="W100" s="51">
        <v>0</v>
      </c>
      <c r="X100" s="51">
        <v>0</v>
      </c>
      <c r="Y100" s="51">
        <v>0</v>
      </c>
      <c r="Z100" s="51">
        <v>0</v>
      </c>
      <c r="AA100" s="51">
        <v>0</v>
      </c>
      <c r="AB100" s="51">
        <v>0</v>
      </c>
      <c r="AC100" s="51">
        <v>0</v>
      </c>
    </row>
    <row r="101" spans="1:38" ht="19.399999999999999" customHeight="1" thickBot="1">
      <c r="A101" s="31" t="s">
        <v>86</v>
      </c>
      <c r="B101" s="30"/>
      <c r="C101" s="50">
        <v>40640343</v>
      </c>
      <c r="D101" s="50">
        <v>39056980.530000001</v>
      </c>
      <c r="E101" s="50">
        <v>79697323.530000001</v>
      </c>
      <c r="F101" s="50">
        <v>26997632</v>
      </c>
      <c r="G101" s="50">
        <v>20647052.530000001</v>
      </c>
      <c r="H101" s="50">
        <v>47644684.530000001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13642711</v>
      </c>
      <c r="P101" s="50">
        <v>18409928</v>
      </c>
      <c r="Q101" s="50">
        <v>32052639</v>
      </c>
      <c r="R101" s="50">
        <v>0</v>
      </c>
      <c r="S101" s="50">
        <v>0</v>
      </c>
      <c r="T101" s="50">
        <v>0</v>
      </c>
      <c r="U101" s="50">
        <v>0</v>
      </c>
      <c r="V101" s="50">
        <v>0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  <c r="AB101" s="50">
        <v>0</v>
      </c>
      <c r="AC101" s="50">
        <v>0</v>
      </c>
      <c r="AD101" s="39"/>
      <c r="AE101" s="39"/>
      <c r="AF101" s="39"/>
      <c r="AG101" s="39"/>
      <c r="AH101" s="39"/>
      <c r="AI101" s="39"/>
      <c r="AJ101" s="39"/>
      <c r="AK101" s="39"/>
      <c r="AL101" s="39"/>
    </row>
    <row r="102" spans="1:38" s="39" customFormat="1" ht="19.399999999999999" customHeight="1">
      <c r="A102" s="110" t="s">
        <v>110</v>
      </c>
      <c r="B102" s="33" t="s">
        <v>83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1">
        <v>0</v>
      </c>
      <c r="AA102" s="51">
        <v>0</v>
      </c>
      <c r="AB102" s="51">
        <v>0</v>
      </c>
      <c r="AC102" s="51">
        <v>0</v>
      </c>
    </row>
    <row r="103" spans="1:38" s="39" customFormat="1" ht="19.399999999999999" customHeight="1">
      <c r="A103" s="111"/>
      <c r="B103" s="32" t="s">
        <v>84</v>
      </c>
      <c r="C103" s="51">
        <v>18072986</v>
      </c>
      <c r="D103" s="51">
        <v>18440352</v>
      </c>
      <c r="E103" s="51">
        <v>36513338</v>
      </c>
      <c r="F103" s="51">
        <v>18072986</v>
      </c>
      <c r="G103" s="51">
        <v>18440352</v>
      </c>
      <c r="H103" s="51">
        <v>36513338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1">
        <v>0</v>
      </c>
      <c r="AA103" s="51">
        <v>0</v>
      </c>
      <c r="AB103" s="51">
        <v>0</v>
      </c>
      <c r="AC103" s="51">
        <v>0</v>
      </c>
    </row>
    <row r="104" spans="1:38" s="39" customFormat="1" ht="19.399999999999999" customHeight="1">
      <c r="A104" s="112"/>
      <c r="B104" s="32" t="s">
        <v>85</v>
      </c>
      <c r="C104" s="51">
        <v>53479349</v>
      </c>
      <c r="D104" s="51">
        <v>40926538.530000001</v>
      </c>
      <c r="E104" s="51">
        <v>94405887.530000001</v>
      </c>
      <c r="F104" s="51">
        <v>53479349</v>
      </c>
      <c r="G104" s="51">
        <v>40926538.530000001</v>
      </c>
      <c r="H104" s="51">
        <v>94405887.530000001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>
        <v>0</v>
      </c>
      <c r="V104" s="51">
        <v>0</v>
      </c>
      <c r="W104" s="51">
        <v>0</v>
      </c>
      <c r="X104" s="51">
        <v>0</v>
      </c>
      <c r="Y104" s="51">
        <v>0</v>
      </c>
      <c r="Z104" s="51">
        <v>0</v>
      </c>
      <c r="AA104" s="51">
        <v>0</v>
      </c>
      <c r="AB104" s="51">
        <v>0</v>
      </c>
      <c r="AC104" s="51">
        <v>0</v>
      </c>
    </row>
    <row r="105" spans="1:38" ht="19.399999999999999" customHeight="1" thickBot="1">
      <c r="A105" s="31" t="s">
        <v>86</v>
      </c>
      <c r="B105" s="30"/>
      <c r="C105" s="50">
        <v>71552335</v>
      </c>
      <c r="D105" s="50">
        <v>59366890.530000001</v>
      </c>
      <c r="E105" s="50">
        <v>130919225.5</v>
      </c>
      <c r="F105" s="50">
        <v>71552335</v>
      </c>
      <c r="G105" s="50">
        <v>59366890.530000001</v>
      </c>
      <c r="H105" s="50">
        <v>130919225.5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39"/>
      <c r="AE105" s="39"/>
      <c r="AF105" s="39"/>
      <c r="AG105" s="39"/>
      <c r="AH105" s="39"/>
      <c r="AI105" s="39"/>
      <c r="AJ105" s="39"/>
      <c r="AK105" s="39"/>
      <c r="AL105" s="39"/>
    </row>
    <row r="106" spans="1:38" s="39" customFormat="1" ht="19.399999999999999" customHeight="1">
      <c r="A106" s="110" t="s">
        <v>111</v>
      </c>
      <c r="B106" s="33" t="s">
        <v>83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>
        <v>0</v>
      </c>
      <c r="Y106" s="51">
        <v>0</v>
      </c>
      <c r="Z106" s="51">
        <v>0</v>
      </c>
      <c r="AA106" s="51">
        <v>0</v>
      </c>
      <c r="AB106" s="51">
        <v>0</v>
      </c>
      <c r="AC106" s="51">
        <v>0</v>
      </c>
    </row>
    <row r="107" spans="1:38" s="39" customFormat="1" ht="19.399999999999999" customHeight="1">
      <c r="A107" s="111"/>
      <c r="B107" s="32" t="s">
        <v>84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>
        <v>0</v>
      </c>
      <c r="Y107" s="51">
        <v>0</v>
      </c>
      <c r="Z107" s="51">
        <v>0</v>
      </c>
      <c r="AA107" s="51">
        <v>0</v>
      </c>
      <c r="AB107" s="51">
        <v>0</v>
      </c>
      <c r="AC107" s="51">
        <v>0</v>
      </c>
    </row>
    <row r="108" spans="1:38" s="39" customFormat="1" ht="19.399999999999999" customHeight="1">
      <c r="A108" s="112"/>
      <c r="B108" s="32" t="s">
        <v>85</v>
      </c>
      <c r="C108" s="51">
        <v>13526236.15</v>
      </c>
      <c r="D108" s="51">
        <v>12547261.91</v>
      </c>
      <c r="E108" s="51">
        <v>26073498.07</v>
      </c>
      <c r="F108" s="51">
        <v>13526236.15</v>
      </c>
      <c r="G108" s="51">
        <v>12547261.91</v>
      </c>
      <c r="H108" s="51">
        <v>26073498.07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>
        <v>0</v>
      </c>
      <c r="X108" s="51">
        <v>0</v>
      </c>
      <c r="Y108" s="51">
        <v>0</v>
      </c>
      <c r="Z108" s="51">
        <v>0</v>
      </c>
      <c r="AA108" s="51">
        <v>0</v>
      </c>
      <c r="AB108" s="51">
        <v>0</v>
      </c>
      <c r="AC108" s="51">
        <v>0</v>
      </c>
    </row>
    <row r="109" spans="1:38" ht="19.399999999999999" customHeight="1" thickBot="1">
      <c r="A109" s="31" t="s">
        <v>86</v>
      </c>
      <c r="B109" s="30"/>
      <c r="C109" s="50">
        <v>13526236.15</v>
      </c>
      <c r="D109" s="50">
        <v>12547261.91</v>
      </c>
      <c r="E109" s="50">
        <v>26073498.07</v>
      </c>
      <c r="F109" s="50">
        <v>13526236.15</v>
      </c>
      <c r="G109" s="50">
        <v>12547261.91</v>
      </c>
      <c r="H109" s="50">
        <v>26073498.07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39"/>
      <c r="AE109" s="39"/>
      <c r="AF109" s="39"/>
      <c r="AG109" s="39"/>
      <c r="AH109" s="39"/>
      <c r="AI109" s="39"/>
      <c r="AJ109" s="39"/>
      <c r="AK109" s="39"/>
      <c r="AL109" s="39"/>
    </row>
    <row r="110" spans="1:38" s="39" customFormat="1" ht="19.399999999999999" customHeight="1">
      <c r="A110" s="110" t="s">
        <v>112</v>
      </c>
      <c r="B110" s="33" t="s">
        <v>83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51">
        <v>0</v>
      </c>
      <c r="O110" s="51">
        <v>0</v>
      </c>
      <c r="P110" s="51">
        <v>0</v>
      </c>
      <c r="Q110" s="51">
        <v>0</v>
      </c>
      <c r="R110" s="51">
        <v>0</v>
      </c>
      <c r="S110" s="51">
        <v>0</v>
      </c>
      <c r="T110" s="51">
        <v>0</v>
      </c>
      <c r="U110" s="51">
        <v>0</v>
      </c>
      <c r="V110" s="51">
        <v>0</v>
      </c>
      <c r="W110" s="51">
        <v>0</v>
      </c>
      <c r="X110" s="51">
        <v>0</v>
      </c>
      <c r="Y110" s="51">
        <v>0</v>
      </c>
      <c r="Z110" s="51">
        <v>0</v>
      </c>
      <c r="AA110" s="51">
        <v>0</v>
      </c>
      <c r="AB110" s="51">
        <v>0</v>
      </c>
      <c r="AC110" s="51">
        <v>0</v>
      </c>
    </row>
    <row r="111" spans="1:38" s="39" customFormat="1" ht="19.399999999999999" customHeight="1">
      <c r="A111" s="111"/>
      <c r="B111" s="32" t="s">
        <v>84</v>
      </c>
      <c r="C111" s="51">
        <v>458298.07</v>
      </c>
      <c r="D111" s="51">
        <v>0</v>
      </c>
      <c r="E111" s="51">
        <v>458298.07</v>
      </c>
      <c r="F111" s="51">
        <v>458298.07</v>
      </c>
      <c r="G111" s="51">
        <v>0</v>
      </c>
      <c r="H111" s="51">
        <v>458298.07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0</v>
      </c>
      <c r="T111" s="51">
        <v>0</v>
      </c>
      <c r="U111" s="51">
        <v>0</v>
      </c>
      <c r="V111" s="51">
        <v>0</v>
      </c>
      <c r="W111" s="51">
        <v>0</v>
      </c>
      <c r="X111" s="51">
        <v>0</v>
      </c>
      <c r="Y111" s="51">
        <v>0</v>
      </c>
      <c r="Z111" s="51">
        <v>0</v>
      </c>
      <c r="AA111" s="51">
        <v>0</v>
      </c>
      <c r="AB111" s="51">
        <v>0</v>
      </c>
      <c r="AC111" s="51">
        <v>0</v>
      </c>
    </row>
    <row r="112" spans="1:38" s="39" customFormat="1" ht="19.399999999999999" customHeight="1">
      <c r="A112" s="112"/>
      <c r="B112" s="32" t="s">
        <v>85</v>
      </c>
      <c r="C112" s="51">
        <v>14447511</v>
      </c>
      <c r="D112" s="51">
        <v>12366143.34</v>
      </c>
      <c r="E112" s="51">
        <v>26813654.34</v>
      </c>
      <c r="F112" s="51">
        <v>14447511</v>
      </c>
      <c r="G112" s="51">
        <v>12366143.34</v>
      </c>
      <c r="H112" s="51">
        <v>26813654.34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>
        <v>0</v>
      </c>
      <c r="Y112" s="51">
        <v>0</v>
      </c>
      <c r="Z112" s="51">
        <v>0</v>
      </c>
      <c r="AA112" s="51">
        <v>0</v>
      </c>
      <c r="AB112" s="51">
        <v>0</v>
      </c>
      <c r="AC112" s="51">
        <v>0</v>
      </c>
    </row>
    <row r="113" spans="1:38" ht="19.399999999999999" customHeight="1" thickBot="1">
      <c r="A113" s="31" t="s">
        <v>86</v>
      </c>
      <c r="B113" s="30"/>
      <c r="C113" s="50">
        <v>14905809.07</v>
      </c>
      <c r="D113" s="50">
        <v>12366143.34</v>
      </c>
      <c r="E113" s="50">
        <v>27271952.41</v>
      </c>
      <c r="F113" s="50">
        <v>14905809.07</v>
      </c>
      <c r="G113" s="50">
        <v>12366143.34</v>
      </c>
      <c r="H113" s="50">
        <v>27271952.41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39"/>
      <c r="AE113" s="39"/>
      <c r="AF113" s="39"/>
      <c r="AG113" s="39"/>
      <c r="AH113" s="39"/>
      <c r="AI113" s="39"/>
      <c r="AJ113" s="39"/>
      <c r="AK113" s="39"/>
      <c r="AL113" s="39"/>
    </row>
    <row r="114" spans="1:38" s="39" customFormat="1" ht="19.399999999999999" customHeight="1">
      <c r="A114" s="110" t="s">
        <v>113</v>
      </c>
      <c r="B114" s="33" t="s">
        <v>83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1">
        <v>0</v>
      </c>
      <c r="AA114" s="51">
        <v>0</v>
      </c>
      <c r="AB114" s="51">
        <v>0</v>
      </c>
      <c r="AC114" s="51">
        <v>0</v>
      </c>
    </row>
    <row r="115" spans="1:38" s="39" customFormat="1" ht="19.399999999999999" customHeight="1">
      <c r="A115" s="111"/>
      <c r="B115" s="32" t="s">
        <v>84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>
        <v>0</v>
      </c>
      <c r="Y115" s="51">
        <v>0</v>
      </c>
      <c r="Z115" s="51">
        <v>0</v>
      </c>
      <c r="AA115" s="51">
        <v>0</v>
      </c>
      <c r="AB115" s="51">
        <v>0</v>
      </c>
      <c r="AC115" s="51">
        <v>0</v>
      </c>
    </row>
    <row r="116" spans="1:38" s="39" customFormat="1" ht="19.399999999999999" customHeight="1">
      <c r="A116" s="112"/>
      <c r="B116" s="32" t="s">
        <v>85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>
        <v>0</v>
      </c>
      <c r="Y116" s="51">
        <v>0</v>
      </c>
      <c r="Z116" s="51">
        <v>0</v>
      </c>
      <c r="AA116" s="51">
        <v>0</v>
      </c>
      <c r="AB116" s="51">
        <v>0</v>
      </c>
      <c r="AC116" s="51">
        <v>0</v>
      </c>
    </row>
    <row r="117" spans="1:38" ht="19.399999999999999" customHeight="1" thickBot="1">
      <c r="A117" s="31" t="s">
        <v>86</v>
      </c>
      <c r="B117" s="30"/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>
        <v>0</v>
      </c>
      <c r="W117" s="50">
        <v>0</v>
      </c>
      <c r="X117" s="50">
        <v>0</v>
      </c>
      <c r="Y117" s="50">
        <v>0</v>
      </c>
      <c r="Z117" s="50">
        <v>0</v>
      </c>
      <c r="AA117" s="50">
        <v>0</v>
      </c>
      <c r="AB117" s="50">
        <v>0</v>
      </c>
      <c r="AC117" s="50">
        <v>0</v>
      </c>
      <c r="AD117" s="39"/>
      <c r="AE117" s="39"/>
      <c r="AF117" s="39"/>
      <c r="AG117" s="39"/>
      <c r="AH117" s="39"/>
      <c r="AI117" s="39"/>
      <c r="AJ117" s="39"/>
      <c r="AK117" s="39"/>
      <c r="AL117" s="39"/>
    </row>
    <row r="118" spans="1:38" s="39" customFormat="1" ht="19.399999999999999" customHeight="1">
      <c r="A118" s="110" t="s">
        <v>114</v>
      </c>
      <c r="B118" s="33" t="s">
        <v>83</v>
      </c>
      <c r="C118" s="51">
        <v>12161909.460000001</v>
      </c>
      <c r="D118" s="51">
        <v>65531</v>
      </c>
      <c r="E118" s="51">
        <v>12227440.460000001</v>
      </c>
      <c r="F118" s="51">
        <v>4852958.8099999996</v>
      </c>
      <c r="G118" s="51">
        <v>65531</v>
      </c>
      <c r="H118" s="51">
        <v>4918489.8099999996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7308950.6490000002</v>
      </c>
      <c r="V118" s="51">
        <v>0</v>
      </c>
      <c r="W118" s="51">
        <v>7308950.6490000002</v>
      </c>
      <c r="X118" s="51">
        <v>0</v>
      </c>
      <c r="Y118" s="51">
        <v>0</v>
      </c>
      <c r="Z118" s="51">
        <v>0</v>
      </c>
      <c r="AA118" s="51">
        <v>0</v>
      </c>
      <c r="AB118" s="51">
        <v>0</v>
      </c>
      <c r="AC118" s="51">
        <v>0</v>
      </c>
    </row>
    <row r="119" spans="1:38" s="39" customFormat="1" ht="19.399999999999999" customHeight="1">
      <c r="A119" s="111"/>
      <c r="B119" s="32" t="s">
        <v>84</v>
      </c>
      <c r="C119" s="51">
        <v>2197640.9730000002</v>
      </c>
      <c r="D119" s="51">
        <v>854138.92469999997</v>
      </c>
      <c r="E119" s="51">
        <v>3051779.898</v>
      </c>
      <c r="F119" s="51">
        <v>0</v>
      </c>
      <c r="G119" s="51">
        <v>854138.92469999997</v>
      </c>
      <c r="H119" s="51">
        <v>854138.92469999997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>
        <v>2197640.9730000002</v>
      </c>
      <c r="V119" s="51">
        <v>0</v>
      </c>
      <c r="W119" s="51">
        <v>2197640.9730000002</v>
      </c>
      <c r="X119" s="51">
        <v>0</v>
      </c>
      <c r="Y119" s="51">
        <v>0</v>
      </c>
      <c r="Z119" s="51">
        <v>0</v>
      </c>
      <c r="AA119" s="51">
        <v>0</v>
      </c>
      <c r="AB119" s="51">
        <v>0</v>
      </c>
      <c r="AC119" s="51">
        <v>0</v>
      </c>
    </row>
    <row r="120" spans="1:38" s="39" customFormat="1" ht="19.399999999999999" customHeight="1">
      <c r="A120" s="112"/>
      <c r="B120" s="32" t="s">
        <v>85</v>
      </c>
      <c r="C120" s="51">
        <v>66517574</v>
      </c>
      <c r="D120" s="51">
        <v>40746742.710000001</v>
      </c>
      <c r="E120" s="51">
        <v>107264316.7</v>
      </c>
      <c r="F120" s="51">
        <v>52010535</v>
      </c>
      <c r="G120" s="51">
        <v>40413360.710000001</v>
      </c>
      <c r="H120" s="51">
        <v>92423895.709999993</v>
      </c>
      <c r="I120" s="51">
        <v>14507039</v>
      </c>
      <c r="J120" s="51">
        <v>333382</v>
      </c>
      <c r="K120" s="51">
        <v>14840421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1">
        <v>0</v>
      </c>
      <c r="W120" s="51">
        <v>0</v>
      </c>
      <c r="X120" s="51">
        <v>0</v>
      </c>
      <c r="Y120" s="51">
        <v>0</v>
      </c>
      <c r="Z120" s="51">
        <v>0</v>
      </c>
      <c r="AA120" s="51">
        <v>0</v>
      </c>
      <c r="AB120" s="51">
        <v>0</v>
      </c>
      <c r="AC120" s="51">
        <v>0</v>
      </c>
    </row>
    <row r="121" spans="1:38" ht="19.399999999999999" customHeight="1" thickBot="1">
      <c r="A121" s="31" t="s">
        <v>86</v>
      </c>
      <c r="B121" s="30"/>
      <c r="C121" s="50">
        <v>80877124.430000007</v>
      </c>
      <c r="D121" s="50">
        <v>41666412.630000003</v>
      </c>
      <c r="E121" s="50">
        <v>122543537.09999999</v>
      </c>
      <c r="F121" s="50">
        <v>56863493.810000002</v>
      </c>
      <c r="G121" s="50">
        <v>41333030.630000003</v>
      </c>
      <c r="H121" s="50">
        <v>98196524.439999998</v>
      </c>
      <c r="I121" s="50">
        <v>14507039</v>
      </c>
      <c r="J121" s="50">
        <v>333382</v>
      </c>
      <c r="K121" s="50">
        <v>14840421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9506591.6219999995</v>
      </c>
      <c r="V121" s="50">
        <v>0</v>
      </c>
      <c r="W121" s="50">
        <v>9506591.6219999995</v>
      </c>
      <c r="X121" s="50">
        <v>0</v>
      </c>
      <c r="Y121" s="50">
        <v>0</v>
      </c>
      <c r="Z121" s="50">
        <v>0</v>
      </c>
      <c r="AA121" s="50">
        <v>0</v>
      </c>
      <c r="AB121" s="50">
        <v>0</v>
      </c>
      <c r="AC121" s="50">
        <v>0</v>
      </c>
      <c r="AD121" s="39"/>
      <c r="AE121" s="39"/>
      <c r="AF121" s="39"/>
      <c r="AG121" s="39"/>
      <c r="AH121" s="39"/>
      <c r="AI121" s="39"/>
      <c r="AJ121" s="39"/>
      <c r="AK121" s="39"/>
      <c r="AL121" s="39"/>
    </row>
    <row r="122" spans="1:38" s="39" customFormat="1" ht="19.399999999999999" customHeight="1">
      <c r="A122" s="110" t="s">
        <v>115</v>
      </c>
      <c r="B122" s="33" t="s">
        <v>83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0</v>
      </c>
      <c r="Q122" s="51">
        <v>0</v>
      </c>
      <c r="R122" s="51">
        <v>0</v>
      </c>
      <c r="S122" s="51">
        <v>0</v>
      </c>
      <c r="T122" s="51">
        <v>0</v>
      </c>
      <c r="U122" s="51">
        <v>0</v>
      </c>
      <c r="V122" s="51">
        <v>0</v>
      </c>
      <c r="W122" s="51">
        <v>0</v>
      </c>
      <c r="X122" s="51">
        <v>0</v>
      </c>
      <c r="Y122" s="51">
        <v>0</v>
      </c>
      <c r="Z122" s="51">
        <v>0</v>
      </c>
      <c r="AA122" s="51">
        <v>0</v>
      </c>
      <c r="AB122" s="51">
        <v>0</v>
      </c>
      <c r="AC122" s="51">
        <v>0</v>
      </c>
    </row>
    <row r="123" spans="1:38" s="39" customFormat="1" ht="19.399999999999999" customHeight="1">
      <c r="A123" s="111" t="s">
        <v>115</v>
      </c>
      <c r="B123" s="32" t="s">
        <v>84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>
        <v>0</v>
      </c>
      <c r="X123" s="51">
        <v>0</v>
      </c>
      <c r="Y123" s="51">
        <v>0</v>
      </c>
      <c r="Z123" s="51">
        <v>0</v>
      </c>
      <c r="AA123" s="51">
        <v>0</v>
      </c>
      <c r="AB123" s="51">
        <v>0</v>
      </c>
      <c r="AC123" s="51">
        <v>0</v>
      </c>
    </row>
    <row r="124" spans="1:38" s="39" customFormat="1" ht="19.399999999999999" customHeight="1">
      <c r="A124" s="112"/>
      <c r="B124" s="32" t="s">
        <v>85</v>
      </c>
      <c r="C124" s="51">
        <v>0</v>
      </c>
      <c r="D124" s="51">
        <v>5448327</v>
      </c>
      <c r="E124" s="51">
        <v>5448327</v>
      </c>
      <c r="F124" s="51">
        <v>0</v>
      </c>
      <c r="G124" s="51">
        <v>5448327</v>
      </c>
      <c r="H124" s="51">
        <v>5448327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>
        <v>0</v>
      </c>
      <c r="X124" s="51">
        <v>0</v>
      </c>
      <c r="Y124" s="51">
        <v>0</v>
      </c>
      <c r="Z124" s="51">
        <v>0</v>
      </c>
      <c r="AA124" s="51">
        <v>0</v>
      </c>
      <c r="AB124" s="51">
        <v>0</v>
      </c>
      <c r="AC124" s="51">
        <v>0</v>
      </c>
    </row>
    <row r="125" spans="1:38" ht="19.399999999999999" customHeight="1" thickBot="1">
      <c r="A125" s="31" t="s">
        <v>86</v>
      </c>
      <c r="B125" s="30"/>
      <c r="C125" s="50">
        <v>0</v>
      </c>
      <c r="D125" s="50">
        <v>5448327</v>
      </c>
      <c r="E125" s="50">
        <v>5448327</v>
      </c>
      <c r="F125" s="50">
        <v>0</v>
      </c>
      <c r="G125" s="50">
        <v>5448327</v>
      </c>
      <c r="H125" s="50">
        <v>5448327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50">
        <v>0</v>
      </c>
      <c r="Z125" s="50">
        <v>0</v>
      </c>
      <c r="AA125" s="50">
        <v>0</v>
      </c>
      <c r="AB125" s="50">
        <v>0</v>
      </c>
      <c r="AC125" s="50">
        <v>0</v>
      </c>
      <c r="AD125" s="39"/>
      <c r="AE125" s="39"/>
      <c r="AF125" s="39"/>
      <c r="AG125" s="39"/>
      <c r="AH125" s="39"/>
      <c r="AI125" s="39"/>
      <c r="AJ125" s="39"/>
      <c r="AK125" s="39"/>
      <c r="AL125" s="39"/>
    </row>
    <row r="126" spans="1:38" s="39" customFormat="1" ht="20.399999999999999" customHeight="1">
      <c r="A126" s="110" t="s">
        <v>116</v>
      </c>
      <c r="B126" s="33" t="s">
        <v>83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0</v>
      </c>
      <c r="P126" s="51">
        <v>0</v>
      </c>
      <c r="Q126" s="51">
        <v>0</v>
      </c>
      <c r="R126" s="51">
        <v>0</v>
      </c>
      <c r="S126" s="51">
        <v>0</v>
      </c>
      <c r="T126" s="51">
        <v>0</v>
      </c>
      <c r="U126" s="51">
        <v>0</v>
      </c>
      <c r="V126" s="51">
        <v>0</v>
      </c>
      <c r="W126" s="51">
        <v>0</v>
      </c>
      <c r="X126" s="51">
        <v>0</v>
      </c>
      <c r="Y126" s="51">
        <v>0</v>
      </c>
      <c r="Z126" s="51">
        <v>0</v>
      </c>
      <c r="AA126" s="51">
        <v>0</v>
      </c>
      <c r="AB126" s="51">
        <v>0</v>
      </c>
      <c r="AC126" s="51">
        <v>0</v>
      </c>
    </row>
    <row r="127" spans="1:38" s="39" customFormat="1" ht="20.399999999999999" customHeight="1">
      <c r="A127" s="111"/>
      <c r="B127" s="32" t="s">
        <v>84</v>
      </c>
      <c r="C127" s="51">
        <v>0</v>
      </c>
      <c r="D127" s="51">
        <v>21013700</v>
      </c>
      <c r="E127" s="51">
        <v>21013700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1">
        <v>0</v>
      </c>
      <c r="P127" s="51">
        <v>0</v>
      </c>
      <c r="Q127" s="51">
        <v>0</v>
      </c>
      <c r="R127" s="51">
        <v>0</v>
      </c>
      <c r="S127" s="51">
        <v>0</v>
      </c>
      <c r="T127" s="51">
        <v>0</v>
      </c>
      <c r="U127" s="51">
        <v>0</v>
      </c>
      <c r="V127" s="51">
        <v>21013700</v>
      </c>
      <c r="W127" s="51">
        <v>21013700</v>
      </c>
      <c r="X127" s="51">
        <v>0</v>
      </c>
      <c r="Y127" s="51">
        <v>0</v>
      </c>
      <c r="Z127" s="51">
        <v>0</v>
      </c>
      <c r="AA127" s="51">
        <v>0</v>
      </c>
      <c r="AB127" s="51">
        <v>0</v>
      </c>
      <c r="AC127" s="51">
        <v>0</v>
      </c>
    </row>
    <row r="128" spans="1:38" s="39" customFormat="1" ht="24" customHeight="1">
      <c r="A128" s="112"/>
      <c r="B128" s="32" t="s">
        <v>85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  <c r="N128" s="51">
        <v>0</v>
      </c>
      <c r="O128" s="51">
        <v>0</v>
      </c>
      <c r="P128" s="51">
        <v>0</v>
      </c>
      <c r="Q128" s="51">
        <v>0</v>
      </c>
      <c r="R128" s="51">
        <v>0</v>
      </c>
      <c r="S128" s="51">
        <v>0</v>
      </c>
      <c r="T128" s="51">
        <v>0</v>
      </c>
      <c r="U128" s="51">
        <v>0</v>
      </c>
      <c r="V128" s="51">
        <v>0</v>
      </c>
      <c r="W128" s="51">
        <v>0</v>
      </c>
      <c r="X128" s="51">
        <v>0</v>
      </c>
      <c r="Y128" s="51">
        <v>0</v>
      </c>
      <c r="Z128" s="51">
        <v>0</v>
      </c>
      <c r="AA128" s="51">
        <v>0</v>
      </c>
      <c r="AB128" s="51">
        <v>0</v>
      </c>
      <c r="AC128" s="51">
        <v>0</v>
      </c>
    </row>
    <row r="129" spans="1:38" ht="17.5" thickBot="1">
      <c r="A129" s="31" t="s">
        <v>86</v>
      </c>
      <c r="B129" s="30"/>
      <c r="C129" s="50">
        <v>0</v>
      </c>
      <c r="D129" s="50">
        <v>21013700</v>
      </c>
      <c r="E129" s="50">
        <v>21013700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21013700</v>
      </c>
      <c r="W129" s="50">
        <v>21013700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39"/>
      <c r="AE129" s="39"/>
      <c r="AF129" s="39"/>
      <c r="AG129" s="39"/>
      <c r="AH129" s="39"/>
      <c r="AI129" s="39"/>
      <c r="AJ129" s="39"/>
      <c r="AK129" s="39"/>
      <c r="AL129" s="39"/>
    </row>
    <row r="130" spans="1:38" s="39" customFormat="1">
      <c r="A130" s="110" t="s">
        <v>117</v>
      </c>
      <c r="B130" s="33" t="s">
        <v>83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  <c r="P130" s="51">
        <v>0</v>
      </c>
      <c r="Q130" s="51">
        <v>0</v>
      </c>
      <c r="R130" s="51">
        <v>0</v>
      </c>
      <c r="S130" s="51">
        <v>0</v>
      </c>
      <c r="T130" s="51">
        <v>0</v>
      </c>
      <c r="U130" s="51">
        <v>0</v>
      </c>
      <c r="V130" s="51">
        <v>0</v>
      </c>
      <c r="W130" s="51">
        <v>0</v>
      </c>
      <c r="X130" s="51">
        <v>0</v>
      </c>
      <c r="Y130" s="51">
        <v>0</v>
      </c>
      <c r="Z130" s="51">
        <v>0</v>
      </c>
      <c r="AA130" s="51">
        <v>0</v>
      </c>
      <c r="AB130" s="51">
        <v>0</v>
      </c>
      <c r="AC130" s="51">
        <v>0</v>
      </c>
    </row>
    <row r="131" spans="1:38" s="39" customFormat="1">
      <c r="A131" s="111"/>
      <c r="B131" s="32" t="s">
        <v>84</v>
      </c>
      <c r="C131" s="51">
        <v>11376000</v>
      </c>
      <c r="D131" s="51">
        <v>0</v>
      </c>
      <c r="E131" s="51">
        <v>11376000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51">
        <v>0</v>
      </c>
      <c r="P131" s="51">
        <v>0</v>
      </c>
      <c r="Q131" s="51">
        <v>0</v>
      </c>
      <c r="R131" s="51">
        <v>0</v>
      </c>
      <c r="S131" s="51">
        <v>0</v>
      </c>
      <c r="T131" s="51">
        <v>0</v>
      </c>
      <c r="U131" s="51">
        <v>11376000</v>
      </c>
      <c r="V131" s="51">
        <v>0</v>
      </c>
      <c r="W131" s="51">
        <v>11376000</v>
      </c>
      <c r="X131" s="51">
        <v>0</v>
      </c>
      <c r="Y131" s="51">
        <v>0</v>
      </c>
      <c r="Z131" s="51">
        <v>0</v>
      </c>
      <c r="AA131" s="51">
        <v>0</v>
      </c>
      <c r="AB131" s="51">
        <v>0</v>
      </c>
      <c r="AC131" s="51">
        <v>0</v>
      </c>
    </row>
    <row r="132" spans="1:38" s="39" customFormat="1">
      <c r="A132" s="112"/>
      <c r="B132" s="32" t="s">
        <v>85</v>
      </c>
      <c r="C132" s="51">
        <v>3997033.9369999999</v>
      </c>
      <c r="D132" s="51">
        <v>4246458.4029999999</v>
      </c>
      <c r="E132" s="51">
        <v>8243492.3399999999</v>
      </c>
      <c r="F132" s="51">
        <v>3997033.9369999999</v>
      </c>
      <c r="G132" s="51">
        <v>4246458.4029999999</v>
      </c>
      <c r="H132" s="51">
        <v>8243492.3399999999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51">
        <v>0</v>
      </c>
      <c r="V132" s="51">
        <v>0</v>
      </c>
      <c r="W132" s="51">
        <v>0</v>
      </c>
      <c r="X132" s="51">
        <v>0</v>
      </c>
      <c r="Y132" s="51">
        <v>0</v>
      </c>
      <c r="Z132" s="51">
        <v>0</v>
      </c>
      <c r="AA132" s="51">
        <v>0</v>
      </c>
      <c r="AB132" s="51">
        <v>0</v>
      </c>
      <c r="AC132" s="51">
        <v>0</v>
      </c>
    </row>
    <row r="133" spans="1:38" ht="17.5" thickBot="1">
      <c r="A133" s="31" t="s">
        <v>86</v>
      </c>
      <c r="B133" s="30"/>
      <c r="C133" s="50">
        <v>15373033.939999999</v>
      </c>
      <c r="D133" s="50">
        <v>4246458.4029999999</v>
      </c>
      <c r="E133" s="50">
        <v>19619492.34</v>
      </c>
      <c r="F133" s="50">
        <v>3997033.9369999999</v>
      </c>
      <c r="G133" s="50">
        <v>4246458.4029999999</v>
      </c>
      <c r="H133" s="50">
        <v>8243492.3399999999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11376000</v>
      </c>
      <c r="V133" s="50">
        <v>0</v>
      </c>
      <c r="W133" s="50">
        <v>11376000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0</v>
      </c>
      <c r="AD133" s="39"/>
      <c r="AE133" s="39"/>
      <c r="AF133" s="39"/>
      <c r="AG133" s="39"/>
      <c r="AH133" s="39"/>
      <c r="AI133" s="39"/>
      <c r="AJ133" s="39"/>
      <c r="AK133" s="39"/>
      <c r="AL133" s="39"/>
    </row>
    <row r="134" spans="1:38" s="39" customFormat="1">
      <c r="A134" s="110" t="s">
        <v>118</v>
      </c>
      <c r="B134" s="33" t="s">
        <v>83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51">
        <v>0</v>
      </c>
      <c r="U134" s="51">
        <v>0</v>
      </c>
      <c r="V134" s="51">
        <v>0</v>
      </c>
      <c r="W134" s="51">
        <v>0</v>
      </c>
      <c r="X134" s="51">
        <v>0</v>
      </c>
      <c r="Y134" s="51">
        <v>0</v>
      </c>
      <c r="Z134" s="51">
        <v>0</v>
      </c>
      <c r="AA134" s="51">
        <v>0</v>
      </c>
      <c r="AB134" s="51">
        <v>0</v>
      </c>
      <c r="AC134" s="51">
        <v>0</v>
      </c>
    </row>
    <row r="135" spans="1:38" s="39" customFormat="1">
      <c r="A135" s="111"/>
      <c r="B135" s="32" t="s">
        <v>84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>
        <v>0</v>
      </c>
      <c r="P135" s="51">
        <v>0</v>
      </c>
      <c r="Q135" s="51">
        <v>0</v>
      </c>
      <c r="R135" s="51">
        <v>0</v>
      </c>
      <c r="S135" s="51">
        <v>0</v>
      </c>
      <c r="T135" s="51">
        <v>0</v>
      </c>
      <c r="U135" s="51">
        <v>0</v>
      </c>
      <c r="V135" s="51">
        <v>0</v>
      </c>
      <c r="W135" s="51">
        <v>0</v>
      </c>
      <c r="X135" s="51">
        <v>0</v>
      </c>
      <c r="Y135" s="51">
        <v>0</v>
      </c>
      <c r="Z135" s="51">
        <v>0</v>
      </c>
      <c r="AA135" s="51">
        <v>0</v>
      </c>
      <c r="AB135" s="51">
        <v>0</v>
      </c>
      <c r="AC135" s="51">
        <v>0</v>
      </c>
    </row>
    <row r="136" spans="1:38" s="39" customFormat="1">
      <c r="A136" s="112"/>
      <c r="B136" s="32" t="s">
        <v>85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>
        <v>0</v>
      </c>
      <c r="T136" s="51">
        <v>0</v>
      </c>
      <c r="U136" s="51">
        <v>0</v>
      </c>
      <c r="V136" s="51">
        <v>0</v>
      </c>
      <c r="W136" s="51">
        <v>0</v>
      </c>
      <c r="X136" s="51">
        <v>0</v>
      </c>
      <c r="Y136" s="51">
        <v>0</v>
      </c>
      <c r="Z136" s="51">
        <v>0</v>
      </c>
      <c r="AA136" s="51">
        <v>0</v>
      </c>
      <c r="AB136" s="51">
        <v>0</v>
      </c>
      <c r="AC136" s="51">
        <v>0</v>
      </c>
    </row>
    <row r="137" spans="1:38" ht="17.5" thickBot="1">
      <c r="A137" s="31" t="s">
        <v>86</v>
      </c>
      <c r="B137" s="30"/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0">
        <v>0</v>
      </c>
      <c r="AA137" s="50">
        <v>0</v>
      </c>
      <c r="AB137" s="50">
        <v>0</v>
      </c>
      <c r="AC137" s="50">
        <v>0</v>
      </c>
      <c r="AD137" s="39"/>
      <c r="AE137" s="39"/>
      <c r="AF137" s="39"/>
      <c r="AG137" s="39"/>
      <c r="AH137" s="39"/>
      <c r="AI137" s="39"/>
      <c r="AJ137" s="39"/>
      <c r="AK137" s="39"/>
      <c r="AL137" s="39"/>
    </row>
    <row r="138" spans="1:38" s="39" customFormat="1">
      <c r="A138" s="110" t="s">
        <v>119</v>
      </c>
      <c r="B138" s="33" t="s">
        <v>83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0</v>
      </c>
      <c r="U138" s="51">
        <v>0</v>
      </c>
      <c r="V138" s="51">
        <v>0</v>
      </c>
      <c r="W138" s="51">
        <v>0</v>
      </c>
      <c r="X138" s="51">
        <v>0</v>
      </c>
      <c r="Y138" s="51">
        <v>0</v>
      </c>
      <c r="Z138" s="51">
        <v>0</v>
      </c>
      <c r="AA138" s="51">
        <v>0</v>
      </c>
      <c r="AB138" s="51">
        <v>0</v>
      </c>
      <c r="AC138" s="51">
        <v>0</v>
      </c>
    </row>
    <row r="139" spans="1:38" s="39" customFormat="1">
      <c r="A139" s="111"/>
      <c r="B139" s="32" t="s">
        <v>84</v>
      </c>
      <c r="C139" s="51">
        <v>1451</v>
      </c>
      <c r="D139" s="51">
        <v>22098650</v>
      </c>
      <c r="E139" s="51">
        <v>22100101</v>
      </c>
      <c r="F139" s="51">
        <v>1451</v>
      </c>
      <c r="G139" s="51">
        <v>0</v>
      </c>
      <c r="H139" s="51">
        <v>1451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0</v>
      </c>
      <c r="T139" s="51">
        <v>0</v>
      </c>
      <c r="U139" s="51">
        <v>0</v>
      </c>
      <c r="V139" s="51">
        <v>22098650</v>
      </c>
      <c r="W139" s="51">
        <v>22098650</v>
      </c>
      <c r="X139" s="51">
        <v>0</v>
      </c>
      <c r="Y139" s="51">
        <v>0</v>
      </c>
      <c r="Z139" s="51">
        <v>0</v>
      </c>
      <c r="AA139" s="51">
        <v>0</v>
      </c>
      <c r="AB139" s="51">
        <v>0</v>
      </c>
      <c r="AC139" s="51">
        <v>0</v>
      </c>
    </row>
    <row r="140" spans="1:38" s="39" customFormat="1">
      <c r="A140" s="112"/>
      <c r="B140" s="32" t="s">
        <v>85</v>
      </c>
      <c r="C140" s="51">
        <v>114805136</v>
      </c>
      <c r="D140" s="51">
        <v>4142096</v>
      </c>
      <c r="E140" s="51">
        <v>118947232</v>
      </c>
      <c r="F140" s="51">
        <v>114805136</v>
      </c>
      <c r="G140" s="51">
        <v>4142096</v>
      </c>
      <c r="H140" s="51">
        <v>118947232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>
        <v>0</v>
      </c>
      <c r="Y140" s="51">
        <v>0</v>
      </c>
      <c r="Z140" s="51">
        <v>0</v>
      </c>
      <c r="AA140" s="51">
        <v>0</v>
      </c>
      <c r="AB140" s="51">
        <v>0</v>
      </c>
      <c r="AC140" s="51">
        <v>0</v>
      </c>
    </row>
    <row r="141" spans="1:38" ht="17.5" thickBot="1">
      <c r="A141" s="31" t="s">
        <v>86</v>
      </c>
      <c r="B141" s="30"/>
      <c r="C141" s="50">
        <v>114806587</v>
      </c>
      <c r="D141" s="50">
        <v>26240746</v>
      </c>
      <c r="E141" s="50">
        <v>141047333</v>
      </c>
      <c r="F141" s="50">
        <v>114806587</v>
      </c>
      <c r="G141" s="50">
        <v>4142096</v>
      </c>
      <c r="H141" s="50">
        <v>118948683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0">
        <v>22098650</v>
      </c>
      <c r="W141" s="50">
        <v>22098650</v>
      </c>
      <c r="X141" s="50">
        <v>0</v>
      </c>
      <c r="Y141" s="50">
        <v>0</v>
      </c>
      <c r="Z141" s="50">
        <v>0</v>
      </c>
      <c r="AA141" s="50">
        <v>0</v>
      </c>
      <c r="AB141" s="50">
        <v>0</v>
      </c>
      <c r="AC141" s="50">
        <v>0</v>
      </c>
      <c r="AD141" s="39"/>
      <c r="AE141" s="39"/>
      <c r="AF141" s="39"/>
      <c r="AG141" s="39"/>
      <c r="AH141" s="39"/>
      <c r="AI141" s="39"/>
      <c r="AJ141" s="39"/>
      <c r="AK141" s="39"/>
      <c r="AL141" s="39"/>
    </row>
    <row r="142" spans="1:38" s="39" customFormat="1">
      <c r="A142" s="110" t="s">
        <v>120</v>
      </c>
      <c r="B142" s="33" t="s">
        <v>83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0</v>
      </c>
      <c r="P142" s="51">
        <v>0</v>
      </c>
      <c r="Q142" s="51">
        <v>0</v>
      </c>
      <c r="R142" s="51">
        <v>0</v>
      </c>
      <c r="S142" s="51">
        <v>0</v>
      </c>
      <c r="T142" s="51">
        <v>0</v>
      </c>
      <c r="U142" s="51">
        <v>0</v>
      </c>
      <c r="V142" s="51">
        <v>0</v>
      </c>
      <c r="W142" s="51">
        <v>0</v>
      </c>
      <c r="X142" s="51">
        <v>0</v>
      </c>
      <c r="Y142" s="51">
        <v>0</v>
      </c>
      <c r="Z142" s="51">
        <v>0</v>
      </c>
      <c r="AA142" s="51">
        <v>0</v>
      </c>
      <c r="AB142" s="51">
        <v>0</v>
      </c>
      <c r="AC142" s="51">
        <v>0</v>
      </c>
    </row>
    <row r="143" spans="1:38" s="39" customFormat="1">
      <c r="A143" s="111"/>
      <c r="B143" s="32" t="s">
        <v>84</v>
      </c>
      <c r="C143" s="51">
        <v>3769950</v>
      </c>
      <c r="D143" s="51">
        <v>0</v>
      </c>
      <c r="E143" s="51">
        <v>3769950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1">
        <v>0</v>
      </c>
      <c r="M143" s="51">
        <v>0</v>
      </c>
      <c r="N143" s="51">
        <v>0</v>
      </c>
      <c r="O143" s="51">
        <v>0</v>
      </c>
      <c r="P143" s="51">
        <v>0</v>
      </c>
      <c r="Q143" s="51">
        <v>0</v>
      </c>
      <c r="R143" s="51">
        <v>0</v>
      </c>
      <c r="S143" s="51">
        <v>0</v>
      </c>
      <c r="T143" s="51">
        <v>0</v>
      </c>
      <c r="U143" s="51">
        <v>3769950</v>
      </c>
      <c r="V143" s="51">
        <v>0</v>
      </c>
      <c r="W143" s="51">
        <v>3769950</v>
      </c>
      <c r="X143" s="51">
        <v>0</v>
      </c>
      <c r="Y143" s="51">
        <v>0</v>
      </c>
      <c r="Z143" s="51">
        <v>0</v>
      </c>
      <c r="AA143" s="51">
        <v>0</v>
      </c>
      <c r="AB143" s="51">
        <v>0</v>
      </c>
      <c r="AC143" s="51">
        <v>0</v>
      </c>
    </row>
    <row r="144" spans="1:38" s="39" customFormat="1">
      <c r="A144" s="112"/>
      <c r="B144" s="32" t="s">
        <v>85</v>
      </c>
      <c r="C144" s="51">
        <v>3188568</v>
      </c>
      <c r="D144" s="51">
        <v>14412652</v>
      </c>
      <c r="E144" s="51">
        <v>17601220</v>
      </c>
      <c r="F144" s="51">
        <v>3188568</v>
      </c>
      <c r="G144" s="51">
        <v>14412652</v>
      </c>
      <c r="H144" s="51">
        <v>17601220</v>
      </c>
      <c r="I144" s="51">
        <v>0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  <c r="P144" s="51">
        <v>0</v>
      </c>
      <c r="Q144" s="51">
        <v>0</v>
      </c>
      <c r="R144" s="51">
        <v>0</v>
      </c>
      <c r="S144" s="51">
        <v>0</v>
      </c>
      <c r="T144" s="51">
        <v>0</v>
      </c>
      <c r="U144" s="51">
        <v>0</v>
      </c>
      <c r="V144" s="51">
        <v>0</v>
      </c>
      <c r="W144" s="51">
        <v>0</v>
      </c>
      <c r="X144" s="51">
        <v>0</v>
      </c>
      <c r="Y144" s="51">
        <v>0</v>
      </c>
      <c r="Z144" s="51">
        <v>0</v>
      </c>
      <c r="AA144" s="51">
        <v>0</v>
      </c>
      <c r="AB144" s="51">
        <v>0</v>
      </c>
      <c r="AC144" s="51">
        <v>0</v>
      </c>
    </row>
    <row r="145" spans="1:38" ht="17.5" thickBot="1">
      <c r="A145" s="31" t="s">
        <v>86</v>
      </c>
      <c r="B145" s="30"/>
      <c r="C145" s="50">
        <v>6958518</v>
      </c>
      <c r="D145" s="50">
        <v>14412652</v>
      </c>
      <c r="E145" s="50">
        <v>21371170</v>
      </c>
      <c r="F145" s="50">
        <v>3188568</v>
      </c>
      <c r="G145" s="50">
        <v>14412652</v>
      </c>
      <c r="H145" s="50">
        <v>17601220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3769950</v>
      </c>
      <c r="V145" s="50">
        <v>0</v>
      </c>
      <c r="W145" s="50">
        <v>3769950</v>
      </c>
      <c r="X145" s="50">
        <v>0</v>
      </c>
      <c r="Y145" s="50">
        <v>0</v>
      </c>
      <c r="Z145" s="50">
        <v>0</v>
      </c>
      <c r="AA145" s="50">
        <v>0</v>
      </c>
      <c r="AB145" s="50">
        <v>0</v>
      </c>
      <c r="AC145" s="50">
        <v>0</v>
      </c>
      <c r="AD145" s="39"/>
      <c r="AE145" s="39"/>
      <c r="AF145" s="39"/>
      <c r="AG145" s="39"/>
      <c r="AH145" s="39"/>
      <c r="AI145" s="39"/>
      <c r="AJ145" s="39"/>
      <c r="AK145" s="39"/>
      <c r="AL145" s="39"/>
    </row>
    <row r="146" spans="1:38" s="39" customFormat="1">
      <c r="A146" s="110" t="s">
        <v>121</v>
      </c>
      <c r="B146" s="33" t="s">
        <v>83</v>
      </c>
      <c r="C146" s="51">
        <v>630916</v>
      </c>
      <c r="D146" s="51">
        <v>917978</v>
      </c>
      <c r="E146" s="51">
        <v>1548894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1">
        <v>0</v>
      </c>
      <c r="W146" s="51">
        <v>0</v>
      </c>
      <c r="X146" s="51">
        <v>0</v>
      </c>
      <c r="Y146" s="51">
        <v>0</v>
      </c>
      <c r="Z146" s="51">
        <v>0</v>
      </c>
      <c r="AA146" s="51">
        <v>630916</v>
      </c>
      <c r="AB146" s="51">
        <v>917978</v>
      </c>
      <c r="AC146" s="51">
        <v>1548894</v>
      </c>
    </row>
    <row r="147" spans="1:38" s="39" customFormat="1">
      <c r="A147" s="111"/>
      <c r="B147" s="32" t="s">
        <v>84</v>
      </c>
      <c r="C147" s="51">
        <v>6094</v>
      </c>
      <c r="D147" s="51">
        <v>0</v>
      </c>
      <c r="E147" s="51">
        <v>6094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1">
        <v>0</v>
      </c>
      <c r="U147" s="51">
        <v>0</v>
      </c>
      <c r="V147" s="51">
        <v>0</v>
      </c>
      <c r="W147" s="51">
        <v>0</v>
      </c>
      <c r="X147" s="51">
        <v>0</v>
      </c>
      <c r="Y147" s="51">
        <v>0</v>
      </c>
      <c r="Z147" s="51">
        <v>0</v>
      </c>
      <c r="AA147" s="51">
        <v>6094</v>
      </c>
      <c r="AB147" s="51">
        <v>0</v>
      </c>
      <c r="AC147" s="51">
        <v>6094</v>
      </c>
    </row>
    <row r="148" spans="1:38" s="39" customFormat="1">
      <c r="A148" s="112"/>
      <c r="B148" s="32" t="s">
        <v>85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  <c r="P148" s="51">
        <v>0</v>
      </c>
      <c r="Q148" s="51">
        <v>0</v>
      </c>
      <c r="R148" s="51">
        <v>0</v>
      </c>
      <c r="S148" s="51">
        <v>0</v>
      </c>
      <c r="T148" s="51">
        <v>0</v>
      </c>
      <c r="U148" s="51">
        <v>0</v>
      </c>
      <c r="V148" s="51">
        <v>0</v>
      </c>
      <c r="W148" s="51">
        <v>0</v>
      </c>
      <c r="X148" s="51">
        <v>0</v>
      </c>
      <c r="Y148" s="51">
        <v>0</v>
      </c>
      <c r="Z148" s="51">
        <v>0</v>
      </c>
      <c r="AA148" s="51">
        <v>0</v>
      </c>
      <c r="AB148" s="51">
        <v>0</v>
      </c>
      <c r="AC148" s="51">
        <v>0</v>
      </c>
    </row>
    <row r="149" spans="1:38" ht="17.5" thickBot="1">
      <c r="A149" s="31" t="s">
        <v>86</v>
      </c>
      <c r="B149" s="30"/>
      <c r="C149" s="50">
        <v>637010</v>
      </c>
      <c r="D149" s="50">
        <v>917978</v>
      </c>
      <c r="E149" s="50">
        <v>1554988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>
        <v>0</v>
      </c>
      <c r="X149" s="50">
        <v>0</v>
      </c>
      <c r="Y149" s="50">
        <v>0</v>
      </c>
      <c r="Z149" s="50">
        <v>0</v>
      </c>
      <c r="AA149" s="50">
        <v>637010</v>
      </c>
      <c r="AB149" s="50">
        <v>917978</v>
      </c>
      <c r="AC149" s="50">
        <v>1554988</v>
      </c>
      <c r="AD149" s="39"/>
      <c r="AE149" s="39"/>
      <c r="AF149" s="39"/>
      <c r="AG149" s="39"/>
      <c r="AH149" s="39"/>
      <c r="AI149" s="39"/>
      <c r="AJ149" s="39"/>
      <c r="AK149" s="39"/>
      <c r="AL149" s="39"/>
    </row>
    <row r="150" spans="1:38" s="39" customFormat="1" ht="21.65" customHeight="1" thickBot="1">
      <c r="A150" s="47" t="s">
        <v>122</v>
      </c>
      <c r="B150" s="48"/>
      <c r="C150" s="52">
        <v>100271993030</v>
      </c>
      <c r="D150" s="52">
        <v>63406940266</v>
      </c>
      <c r="E150" s="57">
        <v>163678933296</v>
      </c>
      <c r="F150" s="52">
        <v>57903663837</v>
      </c>
      <c r="G150" s="52">
        <v>37658565163</v>
      </c>
      <c r="H150" s="52">
        <v>95562229000</v>
      </c>
      <c r="I150" s="52">
        <v>30313017394</v>
      </c>
      <c r="J150" s="52">
        <v>21451724934</v>
      </c>
      <c r="K150" s="52">
        <v>51764742328</v>
      </c>
      <c r="L150" s="52">
        <v>55560683</v>
      </c>
      <c r="M150" s="52">
        <v>51273937</v>
      </c>
      <c r="N150" s="52">
        <v>106834620</v>
      </c>
      <c r="O150" s="52">
        <v>430111147</v>
      </c>
      <c r="P150" s="52">
        <v>239997834</v>
      </c>
      <c r="Q150" s="52">
        <v>670108981</v>
      </c>
      <c r="R150" s="52">
        <v>55352795</v>
      </c>
      <c r="S150" s="52">
        <v>16249508</v>
      </c>
      <c r="T150" s="52">
        <v>71602303</v>
      </c>
      <c r="U150" s="52">
        <v>7741708358</v>
      </c>
      <c r="V150" s="52">
        <v>2047889695</v>
      </c>
      <c r="W150" s="52">
        <v>9789598053</v>
      </c>
      <c r="X150" s="52">
        <v>1011782067</v>
      </c>
      <c r="Y150" s="52">
        <v>586920769</v>
      </c>
      <c r="Z150" s="52">
        <v>1598702836</v>
      </c>
      <c r="AA150" s="52">
        <v>2760796749</v>
      </c>
      <c r="AB150" s="52">
        <v>1354318425</v>
      </c>
      <c r="AC150" s="52">
        <v>4115115174</v>
      </c>
    </row>
    <row r="151" spans="1:38" s="39" customFormat="1" ht="21" customHeight="1">
      <c r="A151" s="54" t="s">
        <v>86</v>
      </c>
      <c r="B151" s="46" t="s">
        <v>83</v>
      </c>
      <c r="C151" s="53">
        <v>12671728627</v>
      </c>
      <c r="D151" s="53">
        <v>9717016932</v>
      </c>
      <c r="E151" s="53">
        <v>22388745560</v>
      </c>
      <c r="F151" s="53">
        <v>9738110604</v>
      </c>
      <c r="G151" s="53">
        <v>7990407245</v>
      </c>
      <c r="H151" s="53">
        <v>17728517849</v>
      </c>
      <c r="I151" s="53">
        <v>731931144</v>
      </c>
      <c r="J151" s="53">
        <v>490379478</v>
      </c>
      <c r="K151" s="53">
        <v>1222310622</v>
      </c>
      <c r="L151" s="53">
        <v>43633753</v>
      </c>
      <c r="M151" s="53">
        <v>39350598</v>
      </c>
      <c r="N151" s="53">
        <v>82984351</v>
      </c>
      <c r="O151" s="53">
        <v>204643430</v>
      </c>
      <c r="P151" s="53">
        <v>101985127</v>
      </c>
      <c r="Q151" s="53">
        <v>306628556</v>
      </c>
      <c r="R151" s="53">
        <v>1247535</v>
      </c>
      <c r="S151" s="53">
        <v>341987</v>
      </c>
      <c r="T151" s="53">
        <v>1589522</v>
      </c>
      <c r="U151" s="53">
        <v>272724066</v>
      </c>
      <c r="V151" s="53">
        <v>55839028</v>
      </c>
      <c r="W151" s="53">
        <v>328563094</v>
      </c>
      <c r="X151" s="53">
        <v>0</v>
      </c>
      <c r="Y151" s="53">
        <v>306500</v>
      </c>
      <c r="Z151" s="53">
        <v>306500</v>
      </c>
      <c r="AA151" s="53">
        <v>1679438096</v>
      </c>
      <c r="AB151" s="53">
        <v>1038406970</v>
      </c>
      <c r="AC151" s="53">
        <v>2717845066</v>
      </c>
    </row>
    <row r="152" spans="1:38" s="39" customFormat="1" ht="19.75" customHeight="1">
      <c r="A152" s="55"/>
      <c r="B152" s="45" t="s">
        <v>84</v>
      </c>
      <c r="C152" s="53">
        <v>17141969681</v>
      </c>
      <c r="D152" s="53">
        <v>14645890615</v>
      </c>
      <c r="E152" s="53">
        <v>31787860296</v>
      </c>
      <c r="F152" s="53">
        <v>5820468524</v>
      </c>
      <c r="G152" s="53">
        <v>4563506779</v>
      </c>
      <c r="H152" s="53">
        <v>10383975302</v>
      </c>
      <c r="I152" s="53">
        <v>7830585787</v>
      </c>
      <c r="J152" s="53">
        <v>8302199084</v>
      </c>
      <c r="K152" s="53">
        <v>16132784871</v>
      </c>
      <c r="L152" s="53">
        <v>5389832</v>
      </c>
      <c r="M152" s="53">
        <v>2601206</v>
      </c>
      <c r="N152" s="53">
        <v>7991038</v>
      </c>
      <c r="O152" s="53">
        <v>25392259</v>
      </c>
      <c r="P152" s="53">
        <v>9154992</v>
      </c>
      <c r="Q152" s="53">
        <v>34547251</v>
      </c>
      <c r="R152" s="53">
        <v>3422640</v>
      </c>
      <c r="S152" s="53">
        <v>1296490</v>
      </c>
      <c r="T152" s="53">
        <v>4719130</v>
      </c>
      <c r="U152" s="53">
        <v>1425247809</v>
      </c>
      <c r="V152" s="53">
        <v>864606341</v>
      </c>
      <c r="W152" s="53">
        <v>2289854150</v>
      </c>
      <c r="X152" s="53">
        <v>1011782067</v>
      </c>
      <c r="Y152" s="53">
        <v>586614269</v>
      </c>
      <c r="Z152" s="53">
        <v>1598396336</v>
      </c>
      <c r="AA152" s="53">
        <v>1019680763</v>
      </c>
      <c r="AB152" s="53">
        <v>315911455</v>
      </c>
      <c r="AC152" s="53">
        <v>1335592218</v>
      </c>
    </row>
    <row r="153" spans="1:38" s="39" customFormat="1" ht="21.65" customHeight="1" thickBot="1">
      <c r="A153" s="56"/>
      <c r="B153" s="49" t="s">
        <v>85</v>
      </c>
      <c r="C153" s="53">
        <v>70458294721</v>
      </c>
      <c r="D153" s="53">
        <v>39044032719</v>
      </c>
      <c r="E153" s="53">
        <v>109502327440</v>
      </c>
      <c r="F153" s="53">
        <v>42345084710</v>
      </c>
      <c r="G153" s="53">
        <v>25104651140</v>
      </c>
      <c r="H153" s="53">
        <v>67449735850</v>
      </c>
      <c r="I153" s="53">
        <v>21750500463</v>
      </c>
      <c r="J153" s="53">
        <v>12659146372</v>
      </c>
      <c r="K153" s="53">
        <v>34409646835</v>
      </c>
      <c r="L153" s="53">
        <v>6537098</v>
      </c>
      <c r="M153" s="53">
        <v>9322133</v>
      </c>
      <c r="N153" s="53">
        <v>15859231</v>
      </c>
      <c r="O153" s="53">
        <v>200075458</v>
      </c>
      <c r="P153" s="53">
        <v>128857716</v>
      </c>
      <c r="Q153" s="53">
        <v>328933174</v>
      </c>
      <c r="R153" s="53">
        <v>50682620</v>
      </c>
      <c r="S153" s="53">
        <v>14611031</v>
      </c>
      <c r="T153" s="53">
        <v>65293651</v>
      </c>
      <c r="U153" s="53">
        <v>6043736483</v>
      </c>
      <c r="V153" s="53">
        <v>1127444327</v>
      </c>
      <c r="W153" s="53">
        <v>7171180810</v>
      </c>
      <c r="X153" s="53">
        <v>0</v>
      </c>
      <c r="Y153" s="53">
        <v>0</v>
      </c>
      <c r="Z153" s="53">
        <v>0</v>
      </c>
      <c r="AA153" s="53">
        <v>61677890</v>
      </c>
      <c r="AB153" s="53">
        <v>0</v>
      </c>
      <c r="AC153" s="53">
        <v>61677890</v>
      </c>
    </row>
    <row r="154" spans="1:38" s="29" customFormat="1"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</row>
    <row r="155" spans="1:38" s="39" customFormat="1">
      <c r="A155" s="108" t="s">
        <v>123</v>
      </c>
      <c r="B155" s="34" t="s">
        <v>83</v>
      </c>
      <c r="C155" s="51">
        <v>1152372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spans="1:38" s="39" customFormat="1">
      <c r="A156" s="109"/>
      <c r="B156" s="34" t="s">
        <v>124</v>
      </c>
      <c r="C156" s="51">
        <v>4836</v>
      </c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spans="1:38" s="39" customFormat="1">
      <c r="A157" s="109"/>
      <c r="B157" s="34" t="s">
        <v>85</v>
      </c>
      <c r="C157" s="51">
        <v>3151</v>
      </c>
    </row>
    <row r="158" spans="1:38" s="39" customFormat="1">
      <c r="A158" s="109"/>
      <c r="B158" s="34" t="s">
        <v>125</v>
      </c>
      <c r="C158" s="51">
        <v>1160359</v>
      </c>
    </row>
    <row r="164" spans="5:5">
      <c r="E164" s="43">
        <v>0.7810048249731818</v>
      </c>
    </row>
  </sheetData>
  <mergeCells count="52">
    <mergeCell ref="A134:A136"/>
    <mergeCell ref="A138:A140"/>
    <mergeCell ref="A142:A144"/>
    <mergeCell ref="A146:A148"/>
    <mergeCell ref="A155:A158"/>
    <mergeCell ref="A102:A104"/>
    <mergeCell ref="A106:A108"/>
    <mergeCell ref="A66:A68"/>
    <mergeCell ref="A78:A80"/>
    <mergeCell ref="A82:A84"/>
    <mergeCell ref="A94:A96"/>
    <mergeCell ref="A98:A100"/>
    <mergeCell ref="A86:A88"/>
    <mergeCell ref="A90:A92"/>
    <mergeCell ref="A74:A76"/>
    <mergeCell ref="A70:A72"/>
    <mergeCell ref="A110:A112"/>
    <mergeCell ref="A114:A116"/>
    <mergeCell ref="A118:A120"/>
    <mergeCell ref="A122:A124"/>
    <mergeCell ref="A126:A128"/>
    <mergeCell ref="A130:A132"/>
    <mergeCell ref="A62:A64"/>
    <mergeCell ref="A38:A40"/>
    <mergeCell ref="AA3:AC4"/>
    <mergeCell ref="F4:H4"/>
    <mergeCell ref="I4:K4"/>
    <mergeCell ref="L4:N4"/>
    <mergeCell ref="O4:Q4"/>
    <mergeCell ref="R4:T4"/>
    <mergeCell ref="U4:W4"/>
    <mergeCell ref="A42:A44"/>
    <mergeCell ref="A54:A56"/>
    <mergeCell ref="A50:A52"/>
    <mergeCell ref="A58:A60"/>
    <mergeCell ref="A46:A48"/>
    <mergeCell ref="A6:A8"/>
    <mergeCell ref="A10:A12"/>
    <mergeCell ref="A30:A32"/>
    <mergeCell ref="A34:A36"/>
    <mergeCell ref="A26:A28"/>
    <mergeCell ref="A14:A16"/>
    <mergeCell ref="A18:A20"/>
    <mergeCell ref="A22:A24"/>
    <mergeCell ref="A1:AC1"/>
    <mergeCell ref="A2:AC2"/>
    <mergeCell ref="A3:A5"/>
    <mergeCell ref="B3:B5"/>
    <mergeCell ref="C3:E4"/>
    <mergeCell ref="X4:Z4"/>
    <mergeCell ref="F3:T3"/>
    <mergeCell ref="U3:Z3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64"/>
  <sheetViews>
    <sheetView topLeftCell="A138" zoomScale="58" zoomScaleNormal="58" workbookViewId="0">
      <selection activeCell="D158" sqref="D158:F163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.6328125" style="65" customWidth="1"/>
    <col min="4" max="4" width="19.453125" style="65" customWidth="1"/>
    <col min="5" max="5" width="21.1796875" style="65" customWidth="1"/>
    <col min="6" max="6" width="21" style="65" customWidth="1"/>
    <col min="7" max="7" width="17.453125" style="65" customWidth="1"/>
    <col min="8" max="8" width="18" style="65" customWidth="1"/>
    <col min="9" max="9" width="17.08984375" style="65" customWidth="1"/>
    <col min="10" max="10" width="16.36328125" style="65" customWidth="1"/>
    <col min="11" max="11" width="18" style="65" customWidth="1"/>
    <col min="12" max="29" width="14.90625" style="65" customWidth="1"/>
    <col min="30" max="16384" width="14.90625" style="66"/>
  </cols>
  <sheetData>
    <row r="1" spans="1:38" ht="37.4" customHeight="1">
      <c r="A1" s="113" t="s">
        <v>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8" ht="26.15" customHeight="1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8" ht="20.399999999999999" customHeight="1">
      <c r="A3" s="123" t="s">
        <v>0</v>
      </c>
      <c r="B3" s="123" t="s">
        <v>14</v>
      </c>
      <c r="C3" s="121" t="s">
        <v>126</v>
      </c>
      <c r="D3" s="122"/>
      <c r="E3" s="122"/>
      <c r="F3" s="120" t="s">
        <v>16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70</v>
      </c>
      <c r="V3" s="119"/>
      <c r="W3" s="119"/>
      <c r="X3" s="119"/>
      <c r="Y3" s="119"/>
      <c r="Z3" s="119"/>
      <c r="AA3" s="116" t="s">
        <v>18</v>
      </c>
      <c r="AB3" s="117"/>
      <c r="AC3" s="117"/>
    </row>
    <row r="4" spans="1:38" ht="20" customHeight="1">
      <c r="A4" s="124"/>
      <c r="B4" s="124" t="s">
        <v>14</v>
      </c>
      <c r="C4" s="122"/>
      <c r="D4" s="122"/>
      <c r="E4" s="122"/>
      <c r="F4" s="118" t="s">
        <v>19</v>
      </c>
      <c r="G4" s="118"/>
      <c r="H4" s="118"/>
      <c r="I4" s="116" t="s">
        <v>20</v>
      </c>
      <c r="J4" s="116"/>
      <c r="K4" s="116"/>
      <c r="L4" s="118" t="s">
        <v>127</v>
      </c>
      <c r="M4" s="118"/>
      <c r="N4" s="118"/>
      <c r="O4" s="116" t="s">
        <v>22</v>
      </c>
      <c r="P4" s="116"/>
      <c r="Q4" s="116"/>
      <c r="R4" s="118" t="s">
        <v>76</v>
      </c>
      <c r="S4" s="118"/>
      <c r="T4" s="118"/>
      <c r="U4" s="116" t="s">
        <v>77</v>
      </c>
      <c r="V4" s="116"/>
      <c r="W4" s="116"/>
      <c r="X4" s="115" t="s">
        <v>25</v>
      </c>
      <c r="Y4" s="115"/>
      <c r="Z4" s="115"/>
      <c r="AA4" s="117"/>
      <c r="AB4" s="117"/>
      <c r="AC4" s="117"/>
    </row>
    <row r="5" spans="1:38" ht="20" customHeight="1">
      <c r="A5" s="124"/>
      <c r="B5" s="124"/>
      <c r="C5" s="71" t="s">
        <v>26</v>
      </c>
      <c r="D5" s="73" t="s">
        <v>80</v>
      </c>
      <c r="E5" s="70" t="s">
        <v>28</v>
      </c>
      <c r="F5" s="71" t="s">
        <v>26</v>
      </c>
      <c r="G5" s="73" t="s">
        <v>80</v>
      </c>
      <c r="H5" s="70" t="s">
        <v>28</v>
      </c>
      <c r="I5" s="71" t="s">
        <v>26</v>
      </c>
      <c r="J5" s="73" t="s">
        <v>80</v>
      </c>
      <c r="K5" s="70" t="s">
        <v>28</v>
      </c>
      <c r="L5" s="71" t="s">
        <v>26</v>
      </c>
      <c r="M5" s="73" t="s">
        <v>80</v>
      </c>
      <c r="N5" s="70" t="s">
        <v>28</v>
      </c>
      <c r="O5" s="71" t="s">
        <v>26</v>
      </c>
      <c r="P5" s="73" t="s">
        <v>80</v>
      </c>
      <c r="Q5" s="70" t="s">
        <v>28</v>
      </c>
      <c r="R5" s="71" t="s">
        <v>26</v>
      </c>
      <c r="S5" s="73" t="s">
        <v>80</v>
      </c>
      <c r="T5" s="70" t="s">
        <v>28</v>
      </c>
      <c r="U5" s="71" t="s">
        <v>26</v>
      </c>
      <c r="V5" s="73" t="s">
        <v>80</v>
      </c>
      <c r="W5" s="70" t="s">
        <v>28</v>
      </c>
      <c r="X5" s="71" t="s">
        <v>26</v>
      </c>
      <c r="Y5" s="73" t="s">
        <v>80</v>
      </c>
      <c r="Z5" s="70" t="s">
        <v>28</v>
      </c>
      <c r="AA5" s="71" t="s">
        <v>26</v>
      </c>
      <c r="AB5" s="73" t="s">
        <v>80</v>
      </c>
      <c r="AC5" s="70" t="s">
        <v>28</v>
      </c>
    </row>
    <row r="6" spans="1:38" s="68" customFormat="1" ht="19.399999999999999" customHeight="1">
      <c r="A6" s="110" t="s">
        <v>29</v>
      </c>
      <c r="B6" s="62" t="s">
        <v>83</v>
      </c>
      <c r="C6" s="80">
        <v>7456872062</v>
      </c>
      <c r="D6" s="80">
        <v>6110532659</v>
      </c>
      <c r="E6" s="80">
        <v>13567404721</v>
      </c>
      <c r="F6" s="80">
        <v>5963105434</v>
      </c>
      <c r="G6" s="80">
        <v>5134945635</v>
      </c>
      <c r="H6" s="80">
        <v>11098051069</v>
      </c>
      <c r="I6" s="80">
        <v>1013622910</v>
      </c>
      <c r="J6" s="80">
        <v>680650954.5</v>
      </c>
      <c r="K6" s="80">
        <v>1694273865</v>
      </c>
      <c r="L6" s="80">
        <v>0</v>
      </c>
      <c r="M6" s="80">
        <v>166652</v>
      </c>
      <c r="N6" s="80">
        <v>166652</v>
      </c>
      <c r="O6" s="80">
        <v>326433172.10000002</v>
      </c>
      <c r="P6" s="80">
        <v>285125265.5</v>
      </c>
      <c r="Q6" s="80">
        <v>611558437.70000005</v>
      </c>
      <c r="R6" s="80">
        <v>0</v>
      </c>
      <c r="S6" s="80">
        <v>0</v>
      </c>
      <c r="T6" s="80">
        <v>0</v>
      </c>
      <c r="U6" s="80">
        <v>153710546.09999999</v>
      </c>
      <c r="V6" s="80">
        <v>9644152.2300000004</v>
      </c>
      <c r="W6" s="80">
        <v>163354698.40000001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</row>
    <row r="7" spans="1:38" s="68" customFormat="1" ht="19.399999999999999" customHeight="1">
      <c r="A7" s="111"/>
      <c r="B7" s="61" t="s">
        <v>2</v>
      </c>
      <c r="C7" s="80">
        <v>12197405826</v>
      </c>
      <c r="D7" s="80">
        <v>11676755892</v>
      </c>
      <c r="E7" s="80">
        <v>23874161718</v>
      </c>
      <c r="F7" s="80">
        <v>4285310397</v>
      </c>
      <c r="G7" s="80">
        <v>4200244307</v>
      </c>
      <c r="H7" s="80">
        <v>8485554705</v>
      </c>
      <c r="I7" s="80">
        <v>7718530406</v>
      </c>
      <c r="J7" s="80">
        <v>7386163545</v>
      </c>
      <c r="K7" s="80">
        <v>15104693950</v>
      </c>
      <c r="L7" s="80">
        <v>0</v>
      </c>
      <c r="M7" s="80">
        <v>0</v>
      </c>
      <c r="N7" s="80">
        <v>0</v>
      </c>
      <c r="O7" s="80">
        <v>56883758</v>
      </c>
      <c r="P7" s="80">
        <v>59417361.880000003</v>
      </c>
      <c r="Q7" s="80">
        <v>116301119.90000001</v>
      </c>
      <c r="R7" s="80">
        <v>0</v>
      </c>
      <c r="S7" s="80">
        <v>0</v>
      </c>
      <c r="T7" s="80">
        <v>0</v>
      </c>
      <c r="U7" s="80">
        <v>136681264.80000001</v>
      </c>
      <c r="V7" s="80">
        <v>30930678.16</v>
      </c>
      <c r="W7" s="80">
        <v>167611943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</row>
    <row r="8" spans="1:38" s="68" customFormat="1" ht="19.399999999999999" customHeight="1">
      <c r="A8" s="112"/>
      <c r="B8" s="61" t="s">
        <v>7</v>
      </c>
      <c r="C8" s="80">
        <v>40121858906</v>
      </c>
      <c r="D8" s="80">
        <v>31460906389</v>
      </c>
      <c r="E8" s="80">
        <v>71582765294</v>
      </c>
      <c r="F8" s="80">
        <v>25893946891</v>
      </c>
      <c r="G8" s="80">
        <v>17815971589</v>
      </c>
      <c r="H8" s="80">
        <v>43709918480</v>
      </c>
      <c r="I8" s="80">
        <v>13948218328</v>
      </c>
      <c r="J8" s="80">
        <v>13506940978</v>
      </c>
      <c r="K8" s="80">
        <v>27455159306</v>
      </c>
      <c r="L8" s="80">
        <v>0</v>
      </c>
      <c r="M8" s="80">
        <v>0</v>
      </c>
      <c r="N8" s="80">
        <v>0</v>
      </c>
      <c r="O8" s="80">
        <v>264318366.19999999</v>
      </c>
      <c r="P8" s="80">
        <v>122573227.7</v>
      </c>
      <c r="Q8" s="80">
        <v>386891593.89999998</v>
      </c>
      <c r="R8" s="80">
        <v>0</v>
      </c>
      <c r="S8" s="80">
        <v>6181931</v>
      </c>
      <c r="T8" s="80">
        <v>6181931</v>
      </c>
      <c r="U8" s="80">
        <v>15375321.050000001</v>
      </c>
      <c r="V8" s="80">
        <v>9238662.5869999994</v>
      </c>
      <c r="W8" s="80">
        <v>24613983.629999999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</row>
    <row r="9" spans="1:38" ht="19.399999999999999" customHeight="1" thickBot="1">
      <c r="A9" s="60" t="s">
        <v>1</v>
      </c>
      <c r="B9" s="59"/>
      <c r="C9" s="79">
        <v>59776136794</v>
      </c>
      <c r="D9" s="79">
        <v>49248194940</v>
      </c>
      <c r="E9" s="79">
        <v>109024000000</v>
      </c>
      <c r="F9" s="79">
        <v>36142362722</v>
      </c>
      <c r="G9" s="79">
        <v>27151161532</v>
      </c>
      <c r="H9" s="79">
        <v>63293524254</v>
      </c>
      <c r="I9" s="79">
        <v>22680371643</v>
      </c>
      <c r="J9" s="79">
        <v>21573755477</v>
      </c>
      <c r="K9" s="79">
        <v>44254127121</v>
      </c>
      <c r="L9" s="79">
        <v>0</v>
      </c>
      <c r="M9" s="79">
        <v>166652</v>
      </c>
      <c r="N9" s="79">
        <v>166652</v>
      </c>
      <c r="O9" s="79">
        <v>647635296.29999995</v>
      </c>
      <c r="P9" s="79">
        <v>467115855.10000002</v>
      </c>
      <c r="Q9" s="79">
        <v>1114751151</v>
      </c>
      <c r="R9" s="79">
        <v>0</v>
      </c>
      <c r="S9" s="79">
        <v>6181931</v>
      </c>
      <c r="T9" s="79">
        <v>6181931</v>
      </c>
      <c r="U9" s="79">
        <v>305767132</v>
      </c>
      <c r="V9" s="79">
        <v>49813492.979999997</v>
      </c>
      <c r="W9" s="79">
        <v>355580625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68"/>
      <c r="AE9" s="68"/>
      <c r="AF9" s="68"/>
      <c r="AG9" s="68"/>
      <c r="AH9" s="68"/>
      <c r="AI9" s="68"/>
    </row>
    <row r="10" spans="1:38" s="68" customFormat="1" ht="19.399999999999999" customHeight="1">
      <c r="A10" s="110" t="s">
        <v>87</v>
      </c>
      <c r="B10" s="62" t="s">
        <v>83</v>
      </c>
      <c r="C10" s="80">
        <v>28147750.73</v>
      </c>
      <c r="D10" s="80">
        <v>1636009.38</v>
      </c>
      <c r="E10" s="80">
        <v>29783760.109999999</v>
      </c>
      <c r="F10" s="80">
        <v>22057250.73</v>
      </c>
      <c r="G10" s="80">
        <v>1636009.38</v>
      </c>
      <c r="H10" s="80">
        <v>23693260.109999999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6090500</v>
      </c>
      <c r="V10" s="80">
        <v>0</v>
      </c>
      <c r="W10" s="80">
        <v>6090500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</row>
    <row r="11" spans="1:38" s="68" customFormat="1" ht="19.399999999999999" customHeight="1">
      <c r="A11" s="111"/>
      <c r="B11" s="61" t="s">
        <v>2</v>
      </c>
      <c r="C11" s="80">
        <v>0</v>
      </c>
      <c r="D11" s="80">
        <v>3365076</v>
      </c>
      <c r="E11" s="80">
        <v>3365076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3365076</v>
      </c>
      <c r="W11" s="80">
        <v>3365076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</row>
    <row r="12" spans="1:38" s="68" customFormat="1" ht="19.399999999999999" customHeight="1">
      <c r="A12" s="112"/>
      <c r="B12" s="61" t="s">
        <v>7</v>
      </c>
      <c r="C12" s="80">
        <v>16588816</v>
      </c>
      <c r="D12" s="80">
        <v>162821545</v>
      </c>
      <c r="E12" s="80">
        <v>179410361</v>
      </c>
      <c r="F12" s="80">
        <v>16588816</v>
      </c>
      <c r="G12" s="80">
        <v>162821545</v>
      </c>
      <c r="H12" s="80">
        <v>179410361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</row>
    <row r="13" spans="1:38" ht="19.399999999999999" customHeight="1" thickBot="1">
      <c r="A13" s="60" t="s">
        <v>1</v>
      </c>
      <c r="B13" s="59"/>
      <c r="C13" s="79">
        <v>44736566.729999997</v>
      </c>
      <c r="D13" s="79">
        <v>167822630.40000001</v>
      </c>
      <c r="E13" s="79">
        <v>212559197.09999999</v>
      </c>
      <c r="F13" s="79">
        <v>38646066.729999997</v>
      </c>
      <c r="G13" s="79">
        <v>164457554.40000001</v>
      </c>
      <c r="H13" s="79">
        <v>203103621.09999999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6090500</v>
      </c>
      <c r="V13" s="79">
        <v>3365076</v>
      </c>
      <c r="W13" s="79">
        <v>9455576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68"/>
      <c r="AE13" s="68"/>
      <c r="AF13" s="68"/>
      <c r="AG13" s="68"/>
      <c r="AH13" s="68"/>
      <c r="AI13" s="68"/>
      <c r="AJ13" s="68"/>
      <c r="AK13" s="68"/>
      <c r="AL13" s="68"/>
    </row>
    <row r="14" spans="1:38" s="68" customFormat="1" ht="19.399999999999999" customHeight="1">
      <c r="A14" s="110" t="s">
        <v>35</v>
      </c>
      <c r="B14" s="62" t="s">
        <v>83</v>
      </c>
      <c r="C14" s="80">
        <v>1295783136</v>
      </c>
      <c r="D14" s="80">
        <v>866651992.20000005</v>
      </c>
      <c r="E14" s="80">
        <v>2162435128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1295783136</v>
      </c>
      <c r="AB14" s="80">
        <v>866651992.20000005</v>
      </c>
      <c r="AC14" s="80">
        <v>2162435128</v>
      </c>
    </row>
    <row r="15" spans="1:38" s="68" customFormat="1" ht="19.399999999999999" customHeight="1">
      <c r="A15" s="111"/>
      <c r="B15" s="61" t="s">
        <v>2</v>
      </c>
      <c r="C15" s="80">
        <v>1803910362</v>
      </c>
      <c r="D15" s="80">
        <v>384172918.80000001</v>
      </c>
      <c r="E15" s="80">
        <v>2188083280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1803910362</v>
      </c>
      <c r="AB15" s="80">
        <v>384172918.80000001</v>
      </c>
      <c r="AC15" s="80">
        <v>2188083280</v>
      </c>
    </row>
    <row r="16" spans="1:38" s="68" customFormat="1" ht="19.399999999999999" customHeight="1">
      <c r="A16" s="112"/>
      <c r="B16" s="61" t="s">
        <v>7</v>
      </c>
      <c r="C16" s="80">
        <v>0</v>
      </c>
      <c r="D16" s="80">
        <v>9109896.2899999991</v>
      </c>
      <c r="E16" s="80">
        <v>9109896.2899999991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9109896.2899999991</v>
      </c>
      <c r="AC16" s="80">
        <v>9109896.2899999991</v>
      </c>
    </row>
    <row r="17" spans="1:38" ht="19.399999999999999" customHeight="1" thickBot="1">
      <c r="A17" s="60" t="s">
        <v>1</v>
      </c>
      <c r="B17" s="59"/>
      <c r="C17" s="79">
        <v>3099693497</v>
      </c>
      <c r="D17" s="79">
        <v>1259934807</v>
      </c>
      <c r="E17" s="79">
        <v>4359628305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3099693497</v>
      </c>
      <c r="AB17" s="79">
        <v>1259934807</v>
      </c>
      <c r="AC17" s="79">
        <v>4359628305</v>
      </c>
      <c r="AD17" s="68"/>
      <c r="AE17" s="68"/>
      <c r="AF17" s="68"/>
      <c r="AG17" s="68"/>
      <c r="AH17" s="68"/>
      <c r="AI17" s="68"/>
      <c r="AJ17" s="68"/>
      <c r="AK17" s="68"/>
      <c r="AL17" s="68"/>
    </row>
    <row r="18" spans="1:38" s="68" customFormat="1" ht="19.399999999999999" customHeight="1">
      <c r="A18" s="110" t="s">
        <v>89</v>
      </c>
      <c r="B18" s="62" t="s">
        <v>83</v>
      </c>
      <c r="C18" s="80">
        <v>56170816.759999998</v>
      </c>
      <c r="D18" s="80">
        <v>80527601.120000005</v>
      </c>
      <c r="E18" s="80">
        <v>136698417.90000001</v>
      </c>
      <c r="F18" s="80">
        <v>10069155</v>
      </c>
      <c r="G18" s="80">
        <v>6296866</v>
      </c>
      <c r="H18" s="80">
        <v>16366021</v>
      </c>
      <c r="I18" s="80">
        <v>4291160.3839999996</v>
      </c>
      <c r="J18" s="80">
        <v>8648299.7170000002</v>
      </c>
      <c r="K18" s="80">
        <v>12939460.1</v>
      </c>
      <c r="L18" s="80">
        <v>0</v>
      </c>
      <c r="M18" s="80">
        <v>0</v>
      </c>
      <c r="N18" s="80">
        <v>0</v>
      </c>
      <c r="O18" s="80">
        <v>38213472.659999996</v>
      </c>
      <c r="P18" s="80">
        <v>10001000.939999999</v>
      </c>
      <c r="Q18" s="80">
        <v>48214473.600000001</v>
      </c>
      <c r="R18" s="80">
        <v>0</v>
      </c>
      <c r="S18" s="80">
        <v>0</v>
      </c>
      <c r="T18" s="80">
        <v>0</v>
      </c>
      <c r="U18" s="80">
        <v>3433102</v>
      </c>
      <c r="V18" s="80">
        <v>10018582.92</v>
      </c>
      <c r="W18" s="80">
        <v>13451684.92</v>
      </c>
      <c r="X18" s="80">
        <v>0</v>
      </c>
      <c r="Y18" s="80">
        <v>0</v>
      </c>
      <c r="Z18" s="80">
        <v>0</v>
      </c>
      <c r="AA18" s="80">
        <v>163926.72</v>
      </c>
      <c r="AB18" s="80">
        <v>45562851.549999997</v>
      </c>
      <c r="AC18" s="80">
        <v>45726778.270000003</v>
      </c>
    </row>
    <row r="19" spans="1:38" s="68" customFormat="1" ht="19.399999999999999" customHeight="1">
      <c r="A19" s="111"/>
      <c r="B19" s="61" t="s">
        <v>2</v>
      </c>
      <c r="C19" s="80">
        <v>570638225.39999998</v>
      </c>
      <c r="D19" s="80">
        <v>290999484.60000002</v>
      </c>
      <c r="E19" s="80">
        <v>861637710.10000002</v>
      </c>
      <c r="F19" s="80">
        <v>11686152</v>
      </c>
      <c r="G19" s="80">
        <v>39588870</v>
      </c>
      <c r="H19" s="80">
        <v>51275022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139424603.40000001</v>
      </c>
      <c r="P19" s="80">
        <v>75138026.650000006</v>
      </c>
      <c r="Q19" s="80">
        <v>214562630.09999999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419527470</v>
      </c>
      <c r="Y19" s="80">
        <v>176272588</v>
      </c>
      <c r="Z19" s="80">
        <v>595800058</v>
      </c>
      <c r="AA19" s="80">
        <v>0</v>
      </c>
      <c r="AB19" s="80">
        <v>0</v>
      </c>
      <c r="AC19" s="80">
        <v>0</v>
      </c>
    </row>
    <row r="20" spans="1:38" s="68" customFormat="1" ht="19.399999999999999" customHeight="1">
      <c r="A20" s="112"/>
      <c r="B20" s="61" t="s">
        <v>7</v>
      </c>
      <c r="C20" s="80">
        <v>1660301746</v>
      </c>
      <c r="D20" s="80">
        <v>1054298694</v>
      </c>
      <c r="E20" s="80">
        <v>2714600440</v>
      </c>
      <c r="F20" s="80">
        <v>298957940</v>
      </c>
      <c r="G20" s="80">
        <v>524360623</v>
      </c>
      <c r="H20" s="80">
        <v>823318563</v>
      </c>
      <c r="I20" s="80">
        <v>114308691.3</v>
      </c>
      <c r="J20" s="80">
        <v>275890869.30000001</v>
      </c>
      <c r="K20" s="80">
        <v>390199560.60000002</v>
      </c>
      <c r="L20" s="80">
        <v>0</v>
      </c>
      <c r="M20" s="80">
        <v>0</v>
      </c>
      <c r="N20" s="80">
        <v>0</v>
      </c>
      <c r="O20" s="80">
        <v>1179127741</v>
      </c>
      <c r="P20" s="80">
        <v>239159001.69999999</v>
      </c>
      <c r="Q20" s="80">
        <v>1418286742</v>
      </c>
      <c r="R20" s="80">
        <v>0</v>
      </c>
      <c r="S20" s="80">
        <v>0</v>
      </c>
      <c r="T20" s="80">
        <v>0</v>
      </c>
      <c r="U20" s="80">
        <v>67907374</v>
      </c>
      <c r="V20" s="80">
        <v>14888200.15</v>
      </c>
      <c r="W20" s="80">
        <v>82795574.150000006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</row>
    <row r="21" spans="1:38" ht="19.399999999999999" customHeight="1" thickBot="1">
      <c r="A21" s="60" t="s">
        <v>1</v>
      </c>
      <c r="B21" s="59"/>
      <c r="C21" s="79">
        <v>2287110788</v>
      </c>
      <c r="D21" s="79">
        <v>1425825780</v>
      </c>
      <c r="E21" s="79">
        <v>3712936568</v>
      </c>
      <c r="F21" s="79">
        <v>320713247</v>
      </c>
      <c r="G21" s="79">
        <v>570246359</v>
      </c>
      <c r="H21" s="79">
        <v>890959606</v>
      </c>
      <c r="I21" s="79">
        <v>118599851.7</v>
      </c>
      <c r="J21" s="79">
        <v>284539169</v>
      </c>
      <c r="K21" s="79">
        <v>403139020.69999999</v>
      </c>
      <c r="L21" s="79">
        <v>0</v>
      </c>
      <c r="M21" s="79">
        <v>0</v>
      </c>
      <c r="N21" s="79">
        <v>0</v>
      </c>
      <c r="O21" s="79">
        <v>1356765817</v>
      </c>
      <c r="P21" s="79">
        <v>324298029.30000001</v>
      </c>
      <c r="Q21" s="79">
        <v>1681063846</v>
      </c>
      <c r="R21" s="79">
        <v>0</v>
      </c>
      <c r="S21" s="79">
        <v>0</v>
      </c>
      <c r="T21" s="79">
        <v>0</v>
      </c>
      <c r="U21" s="79">
        <v>71340476</v>
      </c>
      <c r="V21" s="79">
        <v>24906783.07</v>
      </c>
      <c r="W21" s="79">
        <v>96247259.069999993</v>
      </c>
      <c r="X21" s="79">
        <v>419527470</v>
      </c>
      <c r="Y21" s="79">
        <v>176272588</v>
      </c>
      <c r="Z21" s="79">
        <v>595800058</v>
      </c>
      <c r="AA21" s="79">
        <v>163926.72</v>
      </c>
      <c r="AB21" s="79">
        <v>45562851.549999997</v>
      </c>
      <c r="AC21" s="79">
        <v>45726778.270000003</v>
      </c>
      <c r="AD21" s="68"/>
      <c r="AE21" s="68"/>
      <c r="AF21" s="68"/>
      <c r="AG21" s="68"/>
      <c r="AH21" s="68"/>
      <c r="AI21" s="68"/>
      <c r="AJ21" s="68"/>
      <c r="AK21" s="68"/>
      <c r="AL21" s="68"/>
    </row>
    <row r="22" spans="1:38" s="68" customFormat="1" ht="19.399999999999999" customHeight="1">
      <c r="A22" s="110" t="s">
        <v>3</v>
      </c>
      <c r="B22" s="62" t="s">
        <v>83</v>
      </c>
      <c r="C22" s="80">
        <v>41654714.18</v>
      </c>
      <c r="D22" s="80">
        <v>14734888.41</v>
      </c>
      <c r="E22" s="80">
        <v>56389602.590000004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41654714.18</v>
      </c>
      <c r="AB22" s="80">
        <v>14734888.41</v>
      </c>
      <c r="AC22" s="80">
        <v>56389602.590000004</v>
      </c>
    </row>
    <row r="23" spans="1:38" s="68" customFormat="1" ht="19.399999999999999" customHeight="1">
      <c r="A23" s="111"/>
      <c r="B23" s="61" t="s">
        <v>2</v>
      </c>
      <c r="C23" s="80">
        <v>252549938.30000001</v>
      </c>
      <c r="D23" s="80">
        <v>9052734.0050000008</v>
      </c>
      <c r="E23" s="80">
        <v>261602672.30000001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8814000</v>
      </c>
      <c r="V23" s="80">
        <v>0</v>
      </c>
      <c r="W23" s="80">
        <v>8814000</v>
      </c>
      <c r="X23" s="80">
        <v>0</v>
      </c>
      <c r="Y23" s="80">
        <v>0</v>
      </c>
      <c r="Z23" s="80">
        <v>0</v>
      </c>
      <c r="AA23" s="80">
        <v>243735938.30000001</v>
      </c>
      <c r="AB23" s="80">
        <v>9052734.0050000008</v>
      </c>
      <c r="AC23" s="80">
        <v>252788672.30000001</v>
      </c>
    </row>
    <row r="24" spans="1:38" s="68" customFormat="1" ht="19.399999999999999" customHeight="1">
      <c r="A24" s="112"/>
      <c r="B24" s="61" t="s">
        <v>7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</row>
    <row r="25" spans="1:38" ht="19.399999999999999" customHeight="1" thickBot="1">
      <c r="A25" s="60" t="s">
        <v>1</v>
      </c>
      <c r="B25" s="59"/>
      <c r="C25" s="79">
        <v>294204652.5</v>
      </c>
      <c r="D25" s="79">
        <v>23787622.420000002</v>
      </c>
      <c r="E25" s="79">
        <v>317992274.89999998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8814000</v>
      </c>
      <c r="V25" s="79">
        <v>0</v>
      </c>
      <c r="W25" s="79">
        <v>8814000</v>
      </c>
      <c r="X25" s="79">
        <v>0</v>
      </c>
      <c r="Y25" s="79">
        <v>0</v>
      </c>
      <c r="Z25" s="79">
        <v>0</v>
      </c>
      <c r="AA25" s="79">
        <v>285390652.5</v>
      </c>
      <c r="AB25" s="79">
        <v>23787622.420000002</v>
      </c>
      <c r="AC25" s="79">
        <v>309178274.89999998</v>
      </c>
      <c r="AD25" s="68"/>
      <c r="AE25" s="68"/>
      <c r="AF25" s="68"/>
      <c r="AG25" s="68"/>
      <c r="AH25" s="68"/>
      <c r="AI25" s="68"/>
      <c r="AJ25" s="68"/>
      <c r="AK25" s="68"/>
      <c r="AL25" s="68"/>
    </row>
    <row r="26" spans="1:38" s="68" customFormat="1" ht="19.399999999999999" customHeight="1">
      <c r="A26" s="110" t="s">
        <v>4</v>
      </c>
      <c r="B26" s="62" t="s">
        <v>83</v>
      </c>
      <c r="C26" s="80">
        <v>11226392.01</v>
      </c>
      <c r="D26" s="80">
        <v>2832571.98</v>
      </c>
      <c r="E26" s="80">
        <v>14058963.99</v>
      </c>
      <c r="F26" s="80">
        <v>11226392.01</v>
      </c>
      <c r="G26" s="80">
        <v>2832571.98</v>
      </c>
      <c r="H26" s="80">
        <v>14058963.99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</row>
    <row r="27" spans="1:38" s="68" customFormat="1" ht="19.399999999999999" customHeight="1">
      <c r="A27" s="111"/>
      <c r="B27" s="61" t="s">
        <v>2</v>
      </c>
      <c r="C27" s="80">
        <v>29712021.32</v>
      </c>
      <c r="D27" s="80">
        <v>135383572.90000001</v>
      </c>
      <c r="E27" s="80">
        <v>165095594.30000001</v>
      </c>
      <c r="F27" s="80">
        <v>29712021.32</v>
      </c>
      <c r="G27" s="80">
        <v>116092021.90000001</v>
      </c>
      <c r="H27" s="80">
        <v>145804043.30000001</v>
      </c>
      <c r="I27" s="80">
        <v>0</v>
      </c>
      <c r="J27" s="80">
        <v>19291551</v>
      </c>
      <c r="K27" s="80">
        <v>19291551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</row>
    <row r="28" spans="1:38" s="68" customFormat="1" ht="19.399999999999999" customHeight="1">
      <c r="A28" s="112"/>
      <c r="B28" s="61" t="s">
        <v>7</v>
      </c>
      <c r="C28" s="80">
        <v>364333534.80000001</v>
      </c>
      <c r="D28" s="80">
        <v>279723700.89999998</v>
      </c>
      <c r="E28" s="80">
        <v>644057235.70000005</v>
      </c>
      <c r="F28" s="80">
        <v>364333534.80000001</v>
      </c>
      <c r="G28" s="80">
        <v>279723700.89999998</v>
      </c>
      <c r="H28" s="80">
        <v>644057235.70000005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</row>
    <row r="29" spans="1:38" ht="19.399999999999999" customHeight="1" thickBot="1">
      <c r="A29" s="60" t="s">
        <v>1</v>
      </c>
      <c r="B29" s="59"/>
      <c r="C29" s="79">
        <v>405271948.19999999</v>
      </c>
      <c r="D29" s="79">
        <v>417939845.80000001</v>
      </c>
      <c r="E29" s="79">
        <v>823211794</v>
      </c>
      <c r="F29" s="79">
        <v>405271948.19999999</v>
      </c>
      <c r="G29" s="79">
        <v>398648294.80000001</v>
      </c>
      <c r="H29" s="79">
        <v>803920243</v>
      </c>
      <c r="I29" s="79">
        <v>0</v>
      </c>
      <c r="J29" s="79">
        <v>19291551</v>
      </c>
      <c r="K29" s="79">
        <v>19291551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79">
        <v>0</v>
      </c>
      <c r="AC29" s="79">
        <v>0</v>
      </c>
      <c r="AD29" s="68"/>
      <c r="AE29" s="68"/>
      <c r="AF29" s="68"/>
      <c r="AG29" s="68"/>
      <c r="AH29" s="68"/>
      <c r="AI29" s="68"/>
      <c r="AJ29" s="68"/>
      <c r="AK29" s="68"/>
      <c r="AL29" s="68"/>
    </row>
    <row r="30" spans="1:38" s="68" customFormat="1" ht="19.399999999999999" customHeight="1">
      <c r="A30" s="110" t="s">
        <v>5</v>
      </c>
      <c r="B30" s="62" t="s">
        <v>83</v>
      </c>
      <c r="C30" s="80">
        <v>4877250</v>
      </c>
      <c r="D30" s="80">
        <v>4493865.3210000005</v>
      </c>
      <c r="E30" s="80">
        <v>9371115.3210000005</v>
      </c>
      <c r="F30" s="80">
        <v>0</v>
      </c>
      <c r="G30" s="80">
        <v>0</v>
      </c>
      <c r="H30" s="80">
        <v>0</v>
      </c>
      <c r="I30" s="80">
        <v>0</v>
      </c>
      <c r="J30" s="80">
        <v>4493865.3210000005</v>
      </c>
      <c r="K30" s="80">
        <v>4493865.3210000005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4877250</v>
      </c>
      <c r="V30" s="80">
        <v>0</v>
      </c>
      <c r="W30" s="80">
        <v>4877250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</row>
    <row r="31" spans="1:38" s="68" customFormat="1" ht="19.399999999999999" customHeight="1">
      <c r="A31" s="111"/>
      <c r="B31" s="61" t="s">
        <v>2</v>
      </c>
      <c r="C31" s="80">
        <v>116738832</v>
      </c>
      <c r="D31" s="80">
        <v>126942223</v>
      </c>
      <c r="E31" s="80">
        <v>243681055</v>
      </c>
      <c r="F31" s="80">
        <v>2691025</v>
      </c>
      <c r="G31" s="80">
        <v>4038561</v>
      </c>
      <c r="H31" s="80">
        <v>6729586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20644035</v>
      </c>
      <c r="V31" s="80">
        <v>0</v>
      </c>
      <c r="W31" s="80">
        <v>20644035</v>
      </c>
      <c r="X31" s="80">
        <v>93403772</v>
      </c>
      <c r="Y31" s="80">
        <v>122903662</v>
      </c>
      <c r="Z31" s="80">
        <v>216307434</v>
      </c>
      <c r="AA31" s="80">
        <v>0</v>
      </c>
      <c r="AB31" s="80">
        <v>0</v>
      </c>
      <c r="AC31" s="80">
        <v>0</v>
      </c>
    </row>
    <row r="32" spans="1:38" s="68" customFormat="1" ht="19.399999999999999" customHeight="1">
      <c r="A32" s="112"/>
      <c r="B32" s="61" t="s">
        <v>7</v>
      </c>
      <c r="C32" s="80">
        <v>535111956.69999999</v>
      </c>
      <c r="D32" s="80">
        <v>674400107.29999995</v>
      </c>
      <c r="E32" s="80">
        <v>1209512064</v>
      </c>
      <c r="F32" s="80">
        <v>215454136.30000001</v>
      </c>
      <c r="G32" s="80">
        <v>454831640.30000001</v>
      </c>
      <c r="H32" s="80">
        <v>670285776.60000002</v>
      </c>
      <c r="I32" s="80">
        <v>318425024</v>
      </c>
      <c r="J32" s="80">
        <v>160021987.80000001</v>
      </c>
      <c r="K32" s="80">
        <v>478447011.80000001</v>
      </c>
      <c r="L32" s="80">
        <v>0</v>
      </c>
      <c r="M32" s="80">
        <v>0</v>
      </c>
      <c r="N32" s="80">
        <v>0</v>
      </c>
      <c r="O32" s="80">
        <v>1232796.456</v>
      </c>
      <c r="P32" s="80">
        <v>3435979.2220000001</v>
      </c>
      <c r="Q32" s="80">
        <v>4668775.6780000003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56110500</v>
      </c>
      <c r="Z32" s="80">
        <v>56110500</v>
      </c>
      <c r="AA32" s="80">
        <v>0</v>
      </c>
      <c r="AB32" s="80">
        <v>0</v>
      </c>
      <c r="AC32" s="80">
        <v>0</v>
      </c>
    </row>
    <row r="33" spans="1:38" ht="19.399999999999999" customHeight="1" thickBot="1">
      <c r="A33" s="60" t="s">
        <v>1</v>
      </c>
      <c r="B33" s="59"/>
      <c r="C33" s="79">
        <v>656728038.70000005</v>
      </c>
      <c r="D33" s="79">
        <v>805836195.60000002</v>
      </c>
      <c r="E33" s="79">
        <v>1462564234</v>
      </c>
      <c r="F33" s="79">
        <v>218145161.30000001</v>
      </c>
      <c r="G33" s="79">
        <v>458870201.30000001</v>
      </c>
      <c r="H33" s="79">
        <v>677015362.60000002</v>
      </c>
      <c r="I33" s="79">
        <v>318425024</v>
      </c>
      <c r="J33" s="79">
        <v>164515853.09999999</v>
      </c>
      <c r="K33" s="79">
        <v>482940877.10000002</v>
      </c>
      <c r="L33" s="79">
        <v>0</v>
      </c>
      <c r="M33" s="79">
        <v>0</v>
      </c>
      <c r="N33" s="79">
        <v>0</v>
      </c>
      <c r="O33" s="79">
        <v>1232796.456</v>
      </c>
      <c r="P33" s="79">
        <v>3435979.2220000001</v>
      </c>
      <c r="Q33" s="79">
        <v>4668775.6780000003</v>
      </c>
      <c r="R33" s="79">
        <v>0</v>
      </c>
      <c r="S33" s="79">
        <v>0</v>
      </c>
      <c r="T33" s="79">
        <v>0</v>
      </c>
      <c r="U33" s="79">
        <v>25521285</v>
      </c>
      <c r="V33" s="79">
        <v>0</v>
      </c>
      <c r="W33" s="79">
        <v>25521285</v>
      </c>
      <c r="X33" s="79">
        <v>93403772</v>
      </c>
      <c r="Y33" s="79">
        <v>179014162</v>
      </c>
      <c r="Z33" s="79">
        <v>272417934</v>
      </c>
      <c r="AA33" s="79">
        <v>0</v>
      </c>
      <c r="AB33" s="79">
        <v>0</v>
      </c>
      <c r="AC33" s="79">
        <v>0</v>
      </c>
      <c r="AD33" s="68"/>
      <c r="AE33" s="68"/>
      <c r="AF33" s="68"/>
      <c r="AG33" s="68"/>
      <c r="AH33" s="68"/>
      <c r="AI33" s="68"/>
      <c r="AJ33" s="68"/>
      <c r="AK33" s="68"/>
      <c r="AL33" s="68"/>
    </row>
    <row r="34" spans="1:38" s="68" customFormat="1" ht="19.399999999999999" customHeight="1">
      <c r="A34" s="110" t="s">
        <v>8</v>
      </c>
      <c r="B34" s="62" t="s">
        <v>83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</row>
    <row r="35" spans="1:38" s="68" customFormat="1" ht="19.399999999999999" customHeight="1">
      <c r="A35" s="111"/>
      <c r="B35" s="61" t="s">
        <v>2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</row>
    <row r="36" spans="1:38" s="68" customFormat="1" ht="19.399999999999999" customHeight="1">
      <c r="A36" s="112"/>
      <c r="B36" s="61" t="s">
        <v>7</v>
      </c>
      <c r="C36" s="80">
        <v>128742969.09999999</v>
      </c>
      <c r="D36" s="80">
        <v>18226575.550000001</v>
      </c>
      <c r="E36" s="80">
        <v>146969544.69999999</v>
      </c>
      <c r="F36" s="80">
        <v>120932196.8</v>
      </c>
      <c r="G36" s="80">
        <v>16147921.32</v>
      </c>
      <c r="H36" s="80">
        <v>137080118.09999999</v>
      </c>
      <c r="I36" s="80">
        <v>7810772.3119999999</v>
      </c>
      <c r="J36" s="80">
        <v>2078654.226</v>
      </c>
      <c r="K36" s="80">
        <v>9889426.5380000006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</row>
    <row r="37" spans="1:38" ht="19.399999999999999" customHeight="1" thickBot="1">
      <c r="A37" s="60" t="s">
        <v>1</v>
      </c>
      <c r="B37" s="59"/>
      <c r="C37" s="79">
        <v>128742969.09999999</v>
      </c>
      <c r="D37" s="79">
        <v>18226575.550000001</v>
      </c>
      <c r="E37" s="79">
        <v>146969544.69999999</v>
      </c>
      <c r="F37" s="79">
        <v>120932196.8</v>
      </c>
      <c r="G37" s="79">
        <v>16147921.32</v>
      </c>
      <c r="H37" s="79">
        <v>137080118.09999999</v>
      </c>
      <c r="I37" s="79">
        <v>7810772.3119999999</v>
      </c>
      <c r="J37" s="79">
        <v>2078654.226</v>
      </c>
      <c r="K37" s="79">
        <v>9889426.5380000006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79">
        <v>0</v>
      </c>
      <c r="AC37" s="79">
        <v>0</v>
      </c>
      <c r="AD37" s="68"/>
      <c r="AE37" s="68"/>
      <c r="AF37" s="68"/>
      <c r="AG37" s="68"/>
      <c r="AH37" s="68"/>
      <c r="AI37" s="68"/>
      <c r="AJ37" s="68"/>
      <c r="AK37" s="68"/>
      <c r="AL37" s="68"/>
    </row>
    <row r="38" spans="1:38" s="68" customFormat="1" ht="19.399999999999999" customHeight="1">
      <c r="A38" s="110" t="s">
        <v>94</v>
      </c>
      <c r="B38" s="62" t="s">
        <v>83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</row>
    <row r="39" spans="1:38" s="68" customFormat="1" ht="19.399999999999999" customHeight="1">
      <c r="A39" s="111"/>
      <c r="B39" s="61" t="s">
        <v>2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</row>
    <row r="40" spans="1:38" s="68" customFormat="1" ht="19.399999999999999" customHeight="1">
      <c r="A40" s="112"/>
      <c r="B40" s="61" t="s">
        <v>7</v>
      </c>
      <c r="C40" s="80">
        <v>19850576.100000001</v>
      </c>
      <c r="D40" s="80">
        <v>40939439.560000002</v>
      </c>
      <c r="E40" s="80">
        <v>60790015.659999996</v>
      </c>
      <c r="F40" s="80">
        <v>18044894</v>
      </c>
      <c r="G40" s="80">
        <v>38002810</v>
      </c>
      <c r="H40" s="80">
        <v>56047704</v>
      </c>
      <c r="I40" s="80">
        <v>1805682.101</v>
      </c>
      <c r="J40" s="80">
        <v>2936629.5619999999</v>
      </c>
      <c r="K40" s="80">
        <v>4742311.6629999997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</row>
    <row r="41" spans="1:38" ht="19.399999999999999" customHeight="1" thickBot="1">
      <c r="A41" s="60" t="s">
        <v>1</v>
      </c>
      <c r="B41" s="59"/>
      <c r="C41" s="79">
        <v>19850576.100000001</v>
      </c>
      <c r="D41" s="79">
        <v>40939439.560000002</v>
      </c>
      <c r="E41" s="79">
        <v>60790015.659999996</v>
      </c>
      <c r="F41" s="79">
        <v>18044894</v>
      </c>
      <c r="G41" s="79">
        <v>38002810</v>
      </c>
      <c r="H41" s="79">
        <v>56047704</v>
      </c>
      <c r="I41" s="79">
        <v>1805682.101</v>
      </c>
      <c r="J41" s="79">
        <v>2936629.5619999999</v>
      </c>
      <c r="K41" s="79">
        <v>4742311.6629999997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79">
        <v>0</v>
      </c>
      <c r="AC41" s="79">
        <v>0</v>
      </c>
      <c r="AD41" s="68"/>
      <c r="AE41" s="68"/>
      <c r="AF41" s="68"/>
      <c r="AG41" s="68"/>
      <c r="AH41" s="68"/>
      <c r="AI41" s="68"/>
      <c r="AJ41" s="68"/>
      <c r="AK41" s="68"/>
      <c r="AL41" s="68"/>
    </row>
    <row r="42" spans="1:38" s="68" customFormat="1" ht="19.399999999999999" customHeight="1">
      <c r="A42" s="110" t="s">
        <v>10</v>
      </c>
      <c r="B42" s="62" t="s">
        <v>83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</row>
    <row r="43" spans="1:38" s="68" customFormat="1" ht="19.399999999999999" customHeight="1">
      <c r="A43" s="111"/>
      <c r="B43" s="61" t="s">
        <v>2</v>
      </c>
      <c r="C43" s="80">
        <v>16215000</v>
      </c>
      <c r="D43" s="80">
        <v>4279197</v>
      </c>
      <c r="E43" s="80">
        <v>20494197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16215000</v>
      </c>
      <c r="V43" s="80">
        <v>4279197</v>
      </c>
      <c r="W43" s="80">
        <v>20494197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</row>
    <row r="44" spans="1:38" s="68" customFormat="1" ht="19.399999999999999" customHeight="1">
      <c r="A44" s="112"/>
      <c r="B44" s="61" t="s">
        <v>7</v>
      </c>
      <c r="C44" s="80">
        <v>157407399.19999999</v>
      </c>
      <c r="D44" s="80">
        <v>71283150.730000004</v>
      </c>
      <c r="E44" s="80">
        <v>228690549.90000001</v>
      </c>
      <c r="F44" s="80">
        <v>153577325</v>
      </c>
      <c r="G44" s="80">
        <v>58373902.18</v>
      </c>
      <c r="H44" s="80">
        <v>211951227.19999999</v>
      </c>
      <c r="I44" s="80">
        <v>3830074.1979999999</v>
      </c>
      <c r="J44" s="80">
        <v>6012179.9840000002</v>
      </c>
      <c r="K44" s="80">
        <v>9842254.182</v>
      </c>
      <c r="L44" s="80">
        <v>0</v>
      </c>
      <c r="M44" s="80">
        <v>0</v>
      </c>
      <c r="N44" s="80">
        <v>0</v>
      </c>
      <c r="O44" s="80">
        <v>0</v>
      </c>
      <c r="P44" s="80">
        <v>6897068.568</v>
      </c>
      <c r="Q44" s="80">
        <v>6897068.568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</row>
    <row r="45" spans="1:38" ht="19.399999999999999" customHeight="1" thickBot="1">
      <c r="A45" s="60" t="s">
        <v>1</v>
      </c>
      <c r="B45" s="59"/>
      <c r="C45" s="79">
        <v>173622399.19999999</v>
      </c>
      <c r="D45" s="79">
        <v>75562347.730000004</v>
      </c>
      <c r="E45" s="79">
        <v>249184746.90000001</v>
      </c>
      <c r="F45" s="79">
        <v>153577325</v>
      </c>
      <c r="G45" s="79">
        <v>58373902.18</v>
      </c>
      <c r="H45" s="79">
        <v>211951227.19999999</v>
      </c>
      <c r="I45" s="79">
        <v>3830074.1979999999</v>
      </c>
      <c r="J45" s="79">
        <v>6012179.9840000002</v>
      </c>
      <c r="K45" s="79">
        <v>9842254.182</v>
      </c>
      <c r="L45" s="79">
        <v>0</v>
      </c>
      <c r="M45" s="79">
        <v>0</v>
      </c>
      <c r="N45" s="79">
        <v>0</v>
      </c>
      <c r="O45" s="79">
        <v>0</v>
      </c>
      <c r="P45" s="79">
        <v>6897068.568</v>
      </c>
      <c r="Q45" s="79">
        <v>6897068.568</v>
      </c>
      <c r="R45" s="79">
        <v>0</v>
      </c>
      <c r="S45" s="79">
        <v>0</v>
      </c>
      <c r="T45" s="79">
        <v>0</v>
      </c>
      <c r="U45" s="79">
        <v>16215000</v>
      </c>
      <c r="V45" s="79">
        <v>4279197</v>
      </c>
      <c r="W45" s="79">
        <v>20494197</v>
      </c>
      <c r="X45" s="79">
        <v>0</v>
      </c>
      <c r="Y45" s="79">
        <v>0</v>
      </c>
      <c r="Z45" s="79">
        <v>0</v>
      </c>
      <c r="AA45" s="79">
        <v>0</v>
      </c>
      <c r="AB45" s="79">
        <v>0</v>
      </c>
      <c r="AC45" s="79">
        <v>0</v>
      </c>
      <c r="AD45" s="68"/>
      <c r="AE45" s="68"/>
      <c r="AF45" s="68"/>
      <c r="AG45" s="68"/>
      <c r="AH45" s="68"/>
      <c r="AI45" s="68"/>
      <c r="AJ45" s="68"/>
      <c r="AK45" s="68"/>
      <c r="AL45" s="68"/>
    </row>
    <row r="46" spans="1:38" s="68" customFormat="1" ht="19.399999999999999" customHeight="1">
      <c r="A46" s="110" t="s">
        <v>11</v>
      </c>
      <c r="B46" s="62" t="s">
        <v>83</v>
      </c>
      <c r="C46" s="80">
        <v>0</v>
      </c>
      <c r="D46" s="80">
        <v>303295</v>
      </c>
      <c r="E46" s="80">
        <v>303295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303295</v>
      </c>
      <c r="Z46" s="80">
        <v>303295</v>
      </c>
      <c r="AA46" s="80">
        <v>0</v>
      </c>
      <c r="AB46" s="80">
        <v>0</v>
      </c>
      <c r="AC46" s="80">
        <v>0</v>
      </c>
    </row>
    <row r="47" spans="1:38" s="68" customFormat="1" ht="19.399999999999999" customHeight="1">
      <c r="A47" s="111"/>
      <c r="B47" s="61" t="s">
        <v>2</v>
      </c>
      <c r="C47" s="80">
        <v>118280860</v>
      </c>
      <c r="D47" s="80">
        <v>42219100</v>
      </c>
      <c r="E47" s="80">
        <v>160499960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118280860</v>
      </c>
      <c r="Y47" s="80">
        <v>42219100</v>
      </c>
      <c r="Z47" s="80">
        <v>160499960</v>
      </c>
      <c r="AA47" s="80">
        <v>0</v>
      </c>
      <c r="AB47" s="80">
        <v>0</v>
      </c>
      <c r="AC47" s="80">
        <v>0</v>
      </c>
    </row>
    <row r="48" spans="1:38" s="68" customFormat="1" ht="19.399999999999999" customHeight="1">
      <c r="A48" s="112"/>
      <c r="B48" s="61" t="s">
        <v>7</v>
      </c>
      <c r="C48" s="80">
        <v>65837034.270000003</v>
      </c>
      <c r="D48" s="80">
        <v>22448352.59</v>
      </c>
      <c r="E48" s="80">
        <v>88285386.859999999</v>
      </c>
      <c r="F48" s="80">
        <v>48253650</v>
      </c>
      <c r="G48" s="80">
        <v>18555300</v>
      </c>
      <c r="H48" s="80">
        <v>66808950</v>
      </c>
      <c r="I48" s="80">
        <v>17583384.27</v>
      </c>
      <c r="J48" s="80">
        <v>3893052.591</v>
      </c>
      <c r="K48" s="80">
        <v>21476436.859999999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</row>
    <row r="49" spans="1:38" ht="19.399999999999999" customHeight="1" thickBot="1">
      <c r="A49" s="60" t="s">
        <v>1</v>
      </c>
      <c r="B49" s="59"/>
      <c r="C49" s="79">
        <v>184117894.30000001</v>
      </c>
      <c r="D49" s="79">
        <v>64970747.590000004</v>
      </c>
      <c r="E49" s="79">
        <v>249088641.90000001</v>
      </c>
      <c r="F49" s="79">
        <v>48253650</v>
      </c>
      <c r="G49" s="79">
        <v>18555300</v>
      </c>
      <c r="H49" s="79">
        <v>66808950</v>
      </c>
      <c r="I49" s="79">
        <v>17583384.27</v>
      </c>
      <c r="J49" s="79">
        <v>3893052.591</v>
      </c>
      <c r="K49" s="79">
        <v>21476436.859999999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118280860</v>
      </c>
      <c r="Y49" s="79">
        <v>42522395</v>
      </c>
      <c r="Z49" s="79">
        <v>160803255</v>
      </c>
      <c r="AA49" s="79">
        <v>0</v>
      </c>
      <c r="AB49" s="79">
        <v>0</v>
      </c>
      <c r="AC49" s="79">
        <v>0</v>
      </c>
      <c r="AD49" s="68"/>
      <c r="AE49" s="68"/>
      <c r="AF49" s="68"/>
      <c r="AG49" s="68"/>
      <c r="AH49" s="68"/>
      <c r="AI49" s="68"/>
      <c r="AJ49" s="68"/>
      <c r="AK49" s="68"/>
      <c r="AL49" s="68"/>
    </row>
    <row r="50" spans="1:38" s="68" customFormat="1" ht="19.399999999999999" customHeight="1">
      <c r="A50" s="110" t="s">
        <v>97</v>
      </c>
      <c r="B50" s="62" t="s">
        <v>83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</row>
    <row r="51" spans="1:38" s="68" customFormat="1" ht="19.399999999999999" customHeight="1">
      <c r="A51" s="111"/>
      <c r="B51" s="61" t="s">
        <v>2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</row>
    <row r="52" spans="1:38" s="68" customFormat="1" ht="19.399999999999999" customHeight="1">
      <c r="A52" s="112"/>
      <c r="B52" s="61" t="s">
        <v>7</v>
      </c>
      <c r="C52" s="80">
        <v>52764351</v>
      </c>
      <c r="D52" s="80">
        <v>69641360.459999993</v>
      </c>
      <c r="E52" s="80">
        <v>122405711.5</v>
      </c>
      <c r="F52" s="80">
        <v>52764351</v>
      </c>
      <c r="G52" s="80">
        <v>66021228</v>
      </c>
      <c r="H52" s="80">
        <v>118785579</v>
      </c>
      <c r="I52" s="80">
        <v>0</v>
      </c>
      <c r="J52" s="80">
        <v>3620132.4640000002</v>
      </c>
      <c r="K52" s="80">
        <v>3620132.4640000002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</row>
    <row r="53" spans="1:38" ht="19.399999999999999" customHeight="1" thickBot="1">
      <c r="A53" s="60" t="s">
        <v>1</v>
      </c>
      <c r="B53" s="59"/>
      <c r="C53" s="79">
        <v>52764351</v>
      </c>
      <c r="D53" s="79">
        <v>69641360.459999993</v>
      </c>
      <c r="E53" s="79">
        <v>122405711.5</v>
      </c>
      <c r="F53" s="79">
        <v>52764351</v>
      </c>
      <c r="G53" s="79">
        <v>66021228</v>
      </c>
      <c r="H53" s="79">
        <v>118785579</v>
      </c>
      <c r="I53" s="79">
        <v>0</v>
      </c>
      <c r="J53" s="79">
        <v>3620132.4640000002</v>
      </c>
      <c r="K53" s="79">
        <v>3620132.4640000002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79">
        <v>0</v>
      </c>
      <c r="AC53" s="79">
        <v>0</v>
      </c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8" customFormat="1" ht="19.399999999999999" customHeight="1">
      <c r="A54" s="110" t="s">
        <v>38</v>
      </c>
      <c r="B54" s="62" t="s">
        <v>83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0">
        <v>0</v>
      </c>
      <c r="AC54" s="80">
        <v>0</v>
      </c>
    </row>
    <row r="55" spans="1:38" s="68" customFormat="1" ht="19.399999999999999" customHeight="1">
      <c r="A55" s="111"/>
      <c r="B55" s="61" t="s">
        <v>2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0">
        <v>0</v>
      </c>
      <c r="AC55" s="80">
        <v>0</v>
      </c>
    </row>
    <row r="56" spans="1:38" s="68" customFormat="1" ht="19.399999999999999" customHeight="1">
      <c r="A56" s="112"/>
      <c r="B56" s="61" t="s">
        <v>7</v>
      </c>
      <c r="C56" s="80">
        <v>1260713.4569999999</v>
      </c>
      <c r="D56" s="80">
        <v>0</v>
      </c>
      <c r="E56" s="80">
        <v>1260713.4569999999</v>
      </c>
      <c r="F56" s="80">
        <v>0</v>
      </c>
      <c r="G56" s="80">
        <v>0</v>
      </c>
      <c r="H56" s="80">
        <v>0</v>
      </c>
      <c r="I56" s="80">
        <v>1260713.4569999999</v>
      </c>
      <c r="J56" s="80">
        <v>0</v>
      </c>
      <c r="K56" s="80">
        <v>1260713.4569999999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0">
        <v>0</v>
      </c>
      <c r="AC56" s="80">
        <v>0</v>
      </c>
    </row>
    <row r="57" spans="1:38" ht="19.399999999999999" customHeight="1" thickBot="1">
      <c r="A57" s="60" t="s">
        <v>1</v>
      </c>
      <c r="B57" s="59"/>
      <c r="C57" s="79">
        <v>1260713.4569999999</v>
      </c>
      <c r="D57" s="79">
        <v>0</v>
      </c>
      <c r="E57" s="79">
        <v>1260713.4569999999</v>
      </c>
      <c r="F57" s="79">
        <v>0</v>
      </c>
      <c r="G57" s="79">
        <v>0</v>
      </c>
      <c r="H57" s="79">
        <v>0</v>
      </c>
      <c r="I57" s="79">
        <v>1260713.4569999999</v>
      </c>
      <c r="J57" s="79">
        <v>0</v>
      </c>
      <c r="K57" s="79">
        <v>1260713.4569999999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79">
        <v>0</v>
      </c>
      <c r="AC57" s="79">
        <v>0</v>
      </c>
      <c r="AD57" s="68"/>
      <c r="AE57" s="68"/>
      <c r="AF57" s="68"/>
      <c r="AG57" s="68"/>
      <c r="AH57" s="68"/>
      <c r="AI57" s="68"/>
      <c r="AJ57" s="68"/>
      <c r="AK57" s="68"/>
      <c r="AL57" s="68"/>
    </row>
    <row r="58" spans="1:38" s="68" customFormat="1" ht="19.399999999999999" customHeight="1">
      <c r="A58" s="110" t="s">
        <v>39</v>
      </c>
      <c r="B58" s="62" t="s">
        <v>83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</row>
    <row r="59" spans="1:38" s="68" customFormat="1" ht="19.399999999999999" customHeight="1">
      <c r="A59" s="111"/>
      <c r="B59" s="61" t="s">
        <v>2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</row>
    <row r="60" spans="1:38" s="68" customFormat="1" ht="19.399999999999999" customHeight="1">
      <c r="A60" s="112"/>
      <c r="B60" s="61" t="s">
        <v>7</v>
      </c>
      <c r="C60" s="80">
        <v>62401043</v>
      </c>
      <c r="D60" s="80">
        <v>1502739</v>
      </c>
      <c r="E60" s="80">
        <v>63903782</v>
      </c>
      <c r="F60" s="80">
        <v>62401043</v>
      </c>
      <c r="G60" s="80">
        <v>1502739</v>
      </c>
      <c r="H60" s="80">
        <v>63903782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</row>
    <row r="61" spans="1:38" ht="19.399999999999999" customHeight="1" thickBot="1">
      <c r="A61" s="60" t="s">
        <v>1</v>
      </c>
      <c r="B61" s="59"/>
      <c r="C61" s="79">
        <v>62401043</v>
      </c>
      <c r="D61" s="79">
        <v>1502739</v>
      </c>
      <c r="E61" s="79">
        <v>63903782</v>
      </c>
      <c r="F61" s="79">
        <v>62401043</v>
      </c>
      <c r="G61" s="79">
        <v>1502739</v>
      </c>
      <c r="H61" s="79">
        <v>63903782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0</v>
      </c>
      <c r="U61" s="79">
        <v>0</v>
      </c>
      <c r="V61" s="79">
        <v>0</v>
      </c>
      <c r="W61" s="79">
        <v>0</v>
      </c>
      <c r="X61" s="79">
        <v>0</v>
      </c>
      <c r="Y61" s="79">
        <v>0</v>
      </c>
      <c r="Z61" s="79">
        <v>0</v>
      </c>
      <c r="AA61" s="79">
        <v>0</v>
      </c>
      <c r="AB61" s="79">
        <v>0</v>
      </c>
      <c r="AC61" s="79">
        <v>0</v>
      </c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68" customFormat="1" ht="19.399999999999999" customHeight="1">
      <c r="A62" s="110" t="s">
        <v>100</v>
      </c>
      <c r="B62" s="62" t="s">
        <v>83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</row>
    <row r="63" spans="1:38" s="68" customFormat="1" ht="19.399999999999999" customHeight="1">
      <c r="A63" s="111"/>
      <c r="B63" s="61" t="s">
        <v>2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</row>
    <row r="64" spans="1:38" s="68" customFormat="1" ht="19.399999999999999" customHeight="1">
      <c r="A64" s="112"/>
      <c r="B64" s="61" t="s">
        <v>7</v>
      </c>
      <c r="C64" s="80">
        <v>53857795</v>
      </c>
      <c r="D64" s="80">
        <v>5125757</v>
      </c>
      <c r="E64" s="80">
        <v>58983552</v>
      </c>
      <c r="F64" s="80">
        <v>53857795</v>
      </c>
      <c r="G64" s="80">
        <v>5125757</v>
      </c>
      <c r="H64" s="80">
        <v>58983552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0</v>
      </c>
      <c r="AA64" s="80">
        <v>0</v>
      </c>
      <c r="AB64" s="80">
        <v>0</v>
      </c>
      <c r="AC64" s="80">
        <v>0</v>
      </c>
    </row>
    <row r="65" spans="1:38" ht="19.399999999999999" customHeight="1" thickBot="1">
      <c r="A65" s="60" t="s">
        <v>1</v>
      </c>
      <c r="B65" s="59"/>
      <c r="C65" s="79">
        <v>53857795</v>
      </c>
      <c r="D65" s="79">
        <v>5125757</v>
      </c>
      <c r="E65" s="79">
        <v>58983552</v>
      </c>
      <c r="F65" s="79">
        <v>53857795</v>
      </c>
      <c r="G65" s="79">
        <v>5125757</v>
      </c>
      <c r="H65" s="79">
        <v>58983552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  <c r="W65" s="79">
        <v>0</v>
      </c>
      <c r="X65" s="79">
        <v>0</v>
      </c>
      <c r="Y65" s="79">
        <v>0</v>
      </c>
      <c r="Z65" s="79">
        <v>0</v>
      </c>
      <c r="AA65" s="79">
        <v>0</v>
      </c>
      <c r="AB65" s="79">
        <v>0</v>
      </c>
      <c r="AC65" s="79">
        <v>0</v>
      </c>
      <c r="AD65" s="68"/>
      <c r="AE65" s="68"/>
      <c r="AF65" s="68"/>
      <c r="AG65" s="68"/>
      <c r="AH65" s="68"/>
      <c r="AI65" s="68"/>
      <c r="AJ65" s="68"/>
      <c r="AK65" s="68"/>
      <c r="AL65" s="68"/>
    </row>
    <row r="66" spans="1:38" s="68" customFormat="1" ht="19.399999999999999" customHeight="1">
      <c r="A66" s="110" t="s">
        <v>128</v>
      </c>
      <c r="B66" s="62" t="s">
        <v>83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</row>
    <row r="67" spans="1:38" s="68" customFormat="1" ht="19.399999999999999" customHeight="1">
      <c r="A67" s="111"/>
      <c r="B67" s="61" t="s">
        <v>2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0">
        <v>0</v>
      </c>
      <c r="AC67" s="80">
        <v>0</v>
      </c>
    </row>
    <row r="68" spans="1:38" s="68" customFormat="1" ht="19.399999999999999" customHeight="1">
      <c r="A68" s="112"/>
      <c r="B68" s="61" t="s">
        <v>7</v>
      </c>
      <c r="C68" s="80">
        <v>23201015.07</v>
      </c>
      <c r="D68" s="80">
        <v>9021685</v>
      </c>
      <c r="E68" s="80">
        <v>32222700.07</v>
      </c>
      <c r="F68" s="80">
        <v>22700400</v>
      </c>
      <c r="G68" s="80">
        <v>9021685</v>
      </c>
      <c r="H68" s="80">
        <v>31722085</v>
      </c>
      <c r="I68" s="80">
        <v>500615.0661</v>
      </c>
      <c r="J68" s="80">
        <v>0</v>
      </c>
      <c r="K68" s="80">
        <v>500615.0661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</row>
    <row r="69" spans="1:38" ht="19.399999999999999" customHeight="1" thickBot="1">
      <c r="A69" s="60" t="s">
        <v>1</v>
      </c>
      <c r="B69" s="59"/>
      <c r="C69" s="79">
        <v>23201015.07</v>
      </c>
      <c r="D69" s="79">
        <v>9021685</v>
      </c>
      <c r="E69" s="79">
        <v>32222700.07</v>
      </c>
      <c r="F69" s="79">
        <v>22700400</v>
      </c>
      <c r="G69" s="79">
        <v>9021685</v>
      </c>
      <c r="H69" s="79">
        <v>31722085</v>
      </c>
      <c r="I69" s="79">
        <v>500615.0661</v>
      </c>
      <c r="J69" s="79">
        <v>0</v>
      </c>
      <c r="K69" s="79">
        <v>500615.0661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68"/>
      <c r="AE69" s="68"/>
      <c r="AF69" s="68"/>
      <c r="AG69" s="68"/>
      <c r="AH69" s="68"/>
      <c r="AI69" s="68"/>
      <c r="AJ69" s="68"/>
      <c r="AK69" s="68"/>
      <c r="AL69" s="68"/>
    </row>
    <row r="70" spans="1:38" s="68" customFormat="1" ht="19.399999999999999" customHeight="1">
      <c r="A70" s="110" t="s">
        <v>42</v>
      </c>
      <c r="B70" s="62" t="s">
        <v>83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0</v>
      </c>
    </row>
    <row r="71" spans="1:38" s="68" customFormat="1" ht="19.399999999999999" customHeight="1">
      <c r="A71" s="111"/>
      <c r="B71" s="61" t="s">
        <v>2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</row>
    <row r="72" spans="1:38" s="68" customFormat="1" ht="19.399999999999999" customHeight="1">
      <c r="A72" s="112"/>
      <c r="B72" s="61" t="s">
        <v>7</v>
      </c>
      <c r="C72" s="80">
        <v>0</v>
      </c>
      <c r="D72" s="80">
        <v>480613</v>
      </c>
      <c r="E72" s="80">
        <v>480613</v>
      </c>
      <c r="F72" s="80">
        <v>0</v>
      </c>
      <c r="G72" s="80">
        <v>480613</v>
      </c>
      <c r="H72" s="80">
        <v>480613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</row>
    <row r="73" spans="1:38" ht="19.399999999999999" customHeight="1" thickBot="1">
      <c r="A73" s="60" t="s">
        <v>1</v>
      </c>
      <c r="B73" s="59"/>
      <c r="C73" s="79">
        <v>0</v>
      </c>
      <c r="D73" s="79">
        <v>480613</v>
      </c>
      <c r="E73" s="79">
        <v>480613</v>
      </c>
      <c r="F73" s="79">
        <v>0</v>
      </c>
      <c r="G73" s="79">
        <v>480613</v>
      </c>
      <c r="H73" s="79">
        <v>480613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68"/>
      <c r="AE73" s="68"/>
      <c r="AF73" s="68"/>
      <c r="AG73" s="68"/>
      <c r="AH73" s="68"/>
      <c r="AI73" s="68"/>
      <c r="AJ73" s="68"/>
      <c r="AK73" s="68"/>
      <c r="AL73" s="68"/>
    </row>
    <row r="74" spans="1:38" s="68" customFormat="1" ht="19.399999999999999" customHeight="1">
      <c r="A74" s="110" t="s">
        <v>129</v>
      </c>
      <c r="B74" s="62" t="s">
        <v>83</v>
      </c>
      <c r="C74" s="80">
        <v>3883733239</v>
      </c>
      <c r="D74" s="80">
        <v>3682854201</v>
      </c>
      <c r="E74" s="80">
        <v>7566587440</v>
      </c>
      <c r="F74" s="80">
        <v>3334105408</v>
      </c>
      <c r="G74" s="80">
        <v>3403136247</v>
      </c>
      <c r="H74" s="80">
        <v>6737241655</v>
      </c>
      <c r="I74" s="80">
        <v>138994213.19999999</v>
      </c>
      <c r="J74" s="80">
        <v>80962788.719999999</v>
      </c>
      <c r="K74" s="80">
        <v>219957001.90000001</v>
      </c>
      <c r="L74" s="80">
        <v>49481534.950000003</v>
      </c>
      <c r="M74" s="80">
        <v>38299777.259999998</v>
      </c>
      <c r="N74" s="80">
        <v>87781312.209999993</v>
      </c>
      <c r="O74" s="80">
        <v>0</v>
      </c>
      <c r="P74" s="80">
        <v>0</v>
      </c>
      <c r="Q74" s="80">
        <v>0</v>
      </c>
      <c r="R74" s="80">
        <v>3173163</v>
      </c>
      <c r="S74" s="80">
        <v>555935</v>
      </c>
      <c r="T74" s="80">
        <v>3729098</v>
      </c>
      <c r="U74" s="80">
        <v>349944413</v>
      </c>
      <c r="V74" s="80">
        <v>148484823</v>
      </c>
      <c r="W74" s="80">
        <v>498429236</v>
      </c>
      <c r="X74" s="80">
        <v>0</v>
      </c>
      <c r="Y74" s="80">
        <v>0</v>
      </c>
      <c r="Z74" s="80">
        <v>0</v>
      </c>
      <c r="AA74" s="80">
        <v>8034506.9699999997</v>
      </c>
      <c r="AB74" s="80">
        <v>11414630.029999999</v>
      </c>
      <c r="AC74" s="80">
        <v>19449137</v>
      </c>
    </row>
    <row r="75" spans="1:38" s="68" customFormat="1" ht="19.399999999999999" customHeight="1">
      <c r="A75" s="111"/>
      <c r="B75" s="61" t="s">
        <v>2</v>
      </c>
      <c r="C75" s="80">
        <v>2858451050</v>
      </c>
      <c r="D75" s="80">
        <v>2021712331</v>
      </c>
      <c r="E75" s="80">
        <v>4880163382</v>
      </c>
      <c r="F75" s="80">
        <v>713735659</v>
      </c>
      <c r="G75" s="80">
        <v>653641649.70000005</v>
      </c>
      <c r="H75" s="80">
        <v>1367377309</v>
      </c>
      <c r="I75" s="80">
        <v>89116656.280000001</v>
      </c>
      <c r="J75" s="80">
        <v>370085358.69999999</v>
      </c>
      <c r="K75" s="80">
        <v>459202015</v>
      </c>
      <c r="L75" s="80">
        <v>7200538</v>
      </c>
      <c r="M75" s="80">
        <v>7417990</v>
      </c>
      <c r="N75" s="80">
        <v>14618528</v>
      </c>
      <c r="O75" s="80">
        <v>0</v>
      </c>
      <c r="P75" s="80">
        <v>0</v>
      </c>
      <c r="Q75" s="80">
        <v>0</v>
      </c>
      <c r="R75" s="80">
        <v>448808</v>
      </c>
      <c r="S75" s="80">
        <v>389170</v>
      </c>
      <c r="T75" s="80">
        <v>837978</v>
      </c>
      <c r="U75" s="80">
        <v>1855195094</v>
      </c>
      <c r="V75" s="80">
        <v>990178163</v>
      </c>
      <c r="W75" s="80">
        <v>2845373257</v>
      </c>
      <c r="X75" s="80">
        <v>192684340</v>
      </c>
      <c r="Y75" s="80">
        <v>0</v>
      </c>
      <c r="Z75" s="80">
        <v>192684340</v>
      </c>
      <c r="AA75" s="80">
        <v>69955</v>
      </c>
      <c r="AB75" s="80">
        <v>0</v>
      </c>
      <c r="AC75" s="80">
        <v>69955</v>
      </c>
    </row>
    <row r="76" spans="1:38" s="68" customFormat="1" ht="19.399999999999999" customHeight="1">
      <c r="A76" s="112"/>
      <c r="B76" s="61" t="s">
        <v>7</v>
      </c>
      <c r="C76" s="80">
        <v>14601582172</v>
      </c>
      <c r="D76" s="80">
        <v>7727511979</v>
      </c>
      <c r="E76" s="80">
        <v>22329094152</v>
      </c>
      <c r="F76" s="80">
        <v>6403202064</v>
      </c>
      <c r="G76" s="80">
        <v>5940185051</v>
      </c>
      <c r="H76" s="80">
        <v>12343387115</v>
      </c>
      <c r="I76" s="80">
        <v>838719360.70000005</v>
      </c>
      <c r="J76" s="80">
        <v>450627844.69999999</v>
      </c>
      <c r="K76" s="80">
        <v>1289347205</v>
      </c>
      <c r="L76" s="80">
        <v>9130706</v>
      </c>
      <c r="M76" s="80">
        <v>8012554</v>
      </c>
      <c r="N76" s="80">
        <v>17143260</v>
      </c>
      <c r="O76" s="80">
        <v>0</v>
      </c>
      <c r="P76" s="80">
        <v>0</v>
      </c>
      <c r="Q76" s="80">
        <v>0</v>
      </c>
      <c r="R76" s="80">
        <v>3340079</v>
      </c>
      <c r="S76" s="80">
        <v>1158610</v>
      </c>
      <c r="T76" s="80">
        <v>4498689</v>
      </c>
      <c r="U76" s="80">
        <v>7347189963</v>
      </c>
      <c r="V76" s="80">
        <v>1327527919</v>
      </c>
      <c r="W76" s="80">
        <v>8674717882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</row>
    <row r="77" spans="1:38" ht="19.399999999999999" customHeight="1" thickBot="1">
      <c r="A77" s="60" t="s">
        <v>1</v>
      </c>
      <c r="B77" s="59"/>
      <c r="C77" s="79">
        <v>21343766462</v>
      </c>
      <c r="D77" s="79">
        <v>13432078512</v>
      </c>
      <c r="E77" s="79">
        <v>34775844974</v>
      </c>
      <c r="F77" s="79">
        <v>10451043131</v>
      </c>
      <c r="G77" s="79">
        <v>9996962948</v>
      </c>
      <c r="H77" s="79">
        <v>20448006079</v>
      </c>
      <c r="I77" s="79">
        <v>1066830230</v>
      </c>
      <c r="J77" s="79">
        <v>901675992.10000002</v>
      </c>
      <c r="K77" s="79">
        <v>1968506222</v>
      </c>
      <c r="L77" s="79">
        <v>65812778.950000003</v>
      </c>
      <c r="M77" s="79">
        <v>53730321.259999998</v>
      </c>
      <c r="N77" s="79">
        <v>119543100.2</v>
      </c>
      <c r="O77" s="79">
        <v>0</v>
      </c>
      <c r="P77" s="79">
        <v>0</v>
      </c>
      <c r="Q77" s="79">
        <v>0</v>
      </c>
      <c r="R77" s="79">
        <v>6962050</v>
      </c>
      <c r="S77" s="79">
        <v>2103715</v>
      </c>
      <c r="T77" s="79">
        <v>9065765</v>
      </c>
      <c r="U77" s="79">
        <v>9552329470</v>
      </c>
      <c r="V77" s="79">
        <v>2466190905</v>
      </c>
      <c r="W77" s="79">
        <v>12018520375</v>
      </c>
      <c r="X77" s="79">
        <v>192684340</v>
      </c>
      <c r="Y77" s="79">
        <v>0</v>
      </c>
      <c r="Z77" s="79">
        <v>192684340</v>
      </c>
      <c r="AA77" s="79">
        <v>8104461.9699999997</v>
      </c>
      <c r="AB77" s="79">
        <v>11414630.029999999</v>
      </c>
      <c r="AC77" s="79">
        <v>19519092</v>
      </c>
      <c r="AD77" s="68"/>
      <c r="AE77" s="68"/>
      <c r="AF77" s="68"/>
      <c r="AG77" s="68"/>
      <c r="AH77" s="68"/>
      <c r="AI77" s="68"/>
      <c r="AJ77" s="68"/>
      <c r="AK77" s="68"/>
      <c r="AL77" s="68"/>
    </row>
    <row r="78" spans="1:38" s="68" customFormat="1" ht="19.399999999999999" customHeight="1">
      <c r="A78" s="110" t="s">
        <v>104</v>
      </c>
      <c r="B78" s="62" t="s">
        <v>83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0">
        <v>0</v>
      </c>
      <c r="AC78" s="80">
        <v>0</v>
      </c>
    </row>
    <row r="79" spans="1:38" s="68" customFormat="1" ht="19.399999999999999" customHeight="1">
      <c r="A79" s="111"/>
      <c r="B79" s="61" t="s">
        <v>2</v>
      </c>
      <c r="C79" s="80">
        <v>244078195.40000001</v>
      </c>
      <c r="D79" s="80">
        <v>303930782.89999998</v>
      </c>
      <c r="E79" s="80">
        <v>548008978.29999995</v>
      </c>
      <c r="F79" s="80">
        <v>244078195.40000001</v>
      </c>
      <c r="G79" s="80">
        <v>303930782.89999998</v>
      </c>
      <c r="H79" s="80">
        <v>548008978.29999995</v>
      </c>
      <c r="I79" s="80">
        <v>0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0">
        <v>0</v>
      </c>
      <c r="W79" s="80">
        <v>0</v>
      </c>
      <c r="X79" s="80">
        <v>0</v>
      </c>
      <c r="Y79" s="80">
        <v>0</v>
      </c>
      <c r="Z79" s="80">
        <v>0</v>
      </c>
      <c r="AA79" s="80">
        <v>0</v>
      </c>
      <c r="AB79" s="80">
        <v>0</v>
      </c>
      <c r="AC79" s="80">
        <v>0</v>
      </c>
    </row>
    <row r="80" spans="1:38" s="68" customFormat="1" ht="19.399999999999999" customHeight="1">
      <c r="A80" s="112"/>
      <c r="B80" s="61" t="s">
        <v>7</v>
      </c>
      <c r="C80" s="80">
        <v>4528004570</v>
      </c>
      <c r="D80" s="80">
        <v>1839316443</v>
      </c>
      <c r="E80" s="80">
        <v>6367321013</v>
      </c>
      <c r="F80" s="80">
        <v>4528004570</v>
      </c>
      <c r="G80" s="80">
        <v>1839316443</v>
      </c>
      <c r="H80" s="80">
        <v>6367321013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0">
        <v>0</v>
      </c>
      <c r="AC80" s="80">
        <v>0</v>
      </c>
    </row>
    <row r="81" spans="1:38" ht="19.399999999999999" customHeight="1" thickBot="1">
      <c r="A81" s="60" t="s">
        <v>1</v>
      </c>
      <c r="B81" s="59"/>
      <c r="C81" s="79">
        <v>4772082766</v>
      </c>
      <c r="D81" s="79">
        <v>2143247226</v>
      </c>
      <c r="E81" s="79">
        <v>6915329992</v>
      </c>
      <c r="F81" s="79">
        <v>4772082766</v>
      </c>
      <c r="G81" s="79">
        <v>2143247226</v>
      </c>
      <c r="H81" s="79">
        <v>6915329992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68"/>
      <c r="AE81" s="68"/>
      <c r="AF81" s="68"/>
      <c r="AG81" s="68"/>
      <c r="AH81" s="68"/>
      <c r="AI81" s="68"/>
      <c r="AJ81" s="68"/>
      <c r="AK81" s="68"/>
      <c r="AL81" s="68"/>
    </row>
    <row r="82" spans="1:38" s="68" customFormat="1" ht="19.399999999999999" customHeight="1">
      <c r="A82" s="110" t="s">
        <v>45</v>
      </c>
      <c r="B82" s="62" t="s">
        <v>83</v>
      </c>
      <c r="C82" s="80">
        <v>1370940492</v>
      </c>
      <c r="D82" s="80">
        <v>669973186.10000002</v>
      </c>
      <c r="E82" s="80">
        <v>2040913678</v>
      </c>
      <c r="F82" s="80">
        <v>1365879966</v>
      </c>
      <c r="G82" s="80">
        <v>667503178</v>
      </c>
      <c r="H82" s="80">
        <v>2033383144</v>
      </c>
      <c r="I82" s="80">
        <v>5060526</v>
      </c>
      <c r="J82" s="80">
        <v>2470008.125</v>
      </c>
      <c r="K82" s="80">
        <v>7530534.125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</row>
    <row r="83" spans="1:38" s="68" customFormat="1" ht="19.399999999999999" customHeight="1">
      <c r="A83" s="111"/>
      <c r="B83" s="61" t="s">
        <v>2</v>
      </c>
      <c r="C83" s="80">
        <v>380104861.80000001</v>
      </c>
      <c r="D83" s="80">
        <v>116383152.3</v>
      </c>
      <c r="E83" s="80">
        <v>496488014.19999999</v>
      </c>
      <c r="F83" s="80">
        <v>340670010.5</v>
      </c>
      <c r="G83" s="80">
        <v>108303477.3</v>
      </c>
      <c r="H83" s="80">
        <v>448973487.89999998</v>
      </c>
      <c r="I83" s="80">
        <v>39434851.299999997</v>
      </c>
      <c r="J83" s="80">
        <v>8079675</v>
      </c>
      <c r="K83" s="80">
        <v>47514526.299999997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</row>
    <row r="84" spans="1:38" s="68" customFormat="1" ht="19.399999999999999" customHeight="1">
      <c r="A84" s="112"/>
      <c r="B84" s="61" t="s">
        <v>7</v>
      </c>
      <c r="C84" s="80">
        <v>1050216009</v>
      </c>
      <c r="D84" s="80">
        <v>1057913242</v>
      </c>
      <c r="E84" s="80">
        <v>2108129251</v>
      </c>
      <c r="F84" s="80">
        <v>948567398.5</v>
      </c>
      <c r="G84" s="80">
        <v>749136444.60000002</v>
      </c>
      <c r="H84" s="80">
        <v>1697703843</v>
      </c>
      <c r="I84" s="80">
        <v>93264626.290000007</v>
      </c>
      <c r="J84" s="80">
        <v>274246360.69999999</v>
      </c>
      <c r="K84" s="80">
        <v>367510987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8383984</v>
      </c>
      <c r="S84" s="80">
        <v>34530437</v>
      </c>
      <c r="T84" s="80">
        <v>42914421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</row>
    <row r="85" spans="1:38" ht="19.399999999999999" customHeight="1" thickBot="1">
      <c r="A85" s="60" t="s">
        <v>1</v>
      </c>
      <c r="B85" s="59"/>
      <c r="C85" s="79">
        <v>2801261363</v>
      </c>
      <c r="D85" s="79">
        <v>1844269581</v>
      </c>
      <c r="E85" s="79">
        <v>4645530943</v>
      </c>
      <c r="F85" s="79">
        <v>2655117375</v>
      </c>
      <c r="G85" s="79">
        <v>1524943100</v>
      </c>
      <c r="H85" s="79">
        <v>4180060475</v>
      </c>
      <c r="I85" s="79">
        <v>137760003.59999999</v>
      </c>
      <c r="J85" s="79">
        <v>284796043.80000001</v>
      </c>
      <c r="K85" s="79">
        <v>422556047.39999998</v>
      </c>
      <c r="L85" s="79">
        <v>0</v>
      </c>
      <c r="M85" s="79">
        <v>0</v>
      </c>
      <c r="N85" s="79">
        <v>0</v>
      </c>
      <c r="O85" s="79">
        <v>0</v>
      </c>
      <c r="P85" s="79">
        <v>0</v>
      </c>
      <c r="Q85" s="79">
        <v>0</v>
      </c>
      <c r="R85" s="79">
        <v>8383984</v>
      </c>
      <c r="S85" s="79">
        <v>34530437</v>
      </c>
      <c r="T85" s="79">
        <v>42914421</v>
      </c>
      <c r="U85" s="79">
        <v>0</v>
      </c>
      <c r="V85" s="79">
        <v>0</v>
      </c>
      <c r="W85" s="79">
        <v>0</v>
      </c>
      <c r="X85" s="79">
        <v>0</v>
      </c>
      <c r="Y85" s="79">
        <v>0</v>
      </c>
      <c r="Z85" s="79">
        <v>0</v>
      </c>
      <c r="AA85" s="79">
        <v>0</v>
      </c>
      <c r="AB85" s="79">
        <v>0</v>
      </c>
      <c r="AC85" s="79">
        <v>0</v>
      </c>
      <c r="AD85" s="68"/>
      <c r="AE85" s="68"/>
      <c r="AF85" s="68"/>
      <c r="AG85" s="68"/>
      <c r="AH85" s="68"/>
      <c r="AI85" s="68"/>
      <c r="AJ85" s="68"/>
      <c r="AK85" s="68"/>
      <c r="AL85" s="68"/>
    </row>
    <row r="86" spans="1:38" s="68" customFormat="1" ht="19.399999999999999" customHeight="1">
      <c r="A86" s="110" t="s">
        <v>46</v>
      </c>
      <c r="B86" s="62" t="s">
        <v>83</v>
      </c>
      <c r="C86" s="80">
        <v>31418650</v>
      </c>
      <c r="D86" s="80">
        <v>28736706</v>
      </c>
      <c r="E86" s="80">
        <v>60155356</v>
      </c>
      <c r="F86" s="80">
        <v>31418650</v>
      </c>
      <c r="G86" s="80">
        <v>28736706</v>
      </c>
      <c r="H86" s="80">
        <v>60155356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</row>
    <row r="87" spans="1:38" s="68" customFormat="1" ht="19.399999999999999" customHeight="1">
      <c r="A87" s="111"/>
      <c r="B87" s="61" t="s">
        <v>2</v>
      </c>
      <c r="C87" s="80">
        <v>1121453</v>
      </c>
      <c r="D87" s="80">
        <v>0</v>
      </c>
      <c r="E87" s="80">
        <v>1121453</v>
      </c>
      <c r="F87" s="80">
        <v>1121453</v>
      </c>
      <c r="G87" s="80">
        <v>0</v>
      </c>
      <c r="H87" s="80">
        <v>1121453</v>
      </c>
      <c r="I87" s="80">
        <v>0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0">
        <v>0</v>
      </c>
      <c r="X87" s="80">
        <v>0</v>
      </c>
      <c r="Y87" s="80">
        <v>0</v>
      </c>
      <c r="Z87" s="80">
        <v>0</v>
      </c>
      <c r="AA87" s="80">
        <v>0</v>
      </c>
      <c r="AB87" s="80">
        <v>0</v>
      </c>
      <c r="AC87" s="80">
        <v>0</v>
      </c>
    </row>
    <row r="88" spans="1:38" s="68" customFormat="1" ht="19.399999999999999" customHeight="1">
      <c r="A88" s="112"/>
      <c r="B88" s="61" t="s">
        <v>7</v>
      </c>
      <c r="C88" s="80">
        <v>103143752.90000001</v>
      </c>
      <c r="D88" s="80">
        <v>387442292.30000001</v>
      </c>
      <c r="E88" s="80">
        <v>490586045.10000002</v>
      </c>
      <c r="F88" s="80">
        <v>103143752.90000001</v>
      </c>
      <c r="G88" s="80">
        <v>387442292.30000001</v>
      </c>
      <c r="H88" s="80">
        <v>490586045.10000002</v>
      </c>
      <c r="I88" s="80">
        <v>0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0</v>
      </c>
      <c r="T88" s="80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0">
        <v>0</v>
      </c>
      <c r="AC88" s="80">
        <v>0</v>
      </c>
    </row>
    <row r="89" spans="1:38" ht="19.399999999999999" customHeight="1" thickBot="1">
      <c r="A89" s="60" t="s">
        <v>1</v>
      </c>
      <c r="B89" s="59"/>
      <c r="C89" s="79">
        <v>135683855.90000001</v>
      </c>
      <c r="D89" s="79">
        <v>416178998.30000001</v>
      </c>
      <c r="E89" s="79">
        <v>551862854.10000002</v>
      </c>
      <c r="F89" s="79">
        <v>135683855.90000001</v>
      </c>
      <c r="G89" s="79">
        <v>416178998.30000001</v>
      </c>
      <c r="H89" s="79">
        <v>551862854.10000002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68"/>
      <c r="AE89" s="68"/>
      <c r="AF89" s="68"/>
      <c r="AG89" s="68"/>
      <c r="AH89" s="68"/>
      <c r="AI89" s="68"/>
      <c r="AJ89" s="68"/>
      <c r="AK89" s="68"/>
      <c r="AL89" s="68"/>
    </row>
    <row r="90" spans="1:38" s="68" customFormat="1" ht="19.399999999999999" customHeight="1">
      <c r="A90" s="110" t="s">
        <v>130</v>
      </c>
      <c r="B90" s="62" t="s">
        <v>83</v>
      </c>
      <c r="C90" s="80">
        <v>18385560.460000001</v>
      </c>
      <c r="D90" s="80">
        <v>67071319.68</v>
      </c>
      <c r="E90" s="80">
        <v>85456880.140000001</v>
      </c>
      <c r="F90" s="80">
        <v>17721265.460000001</v>
      </c>
      <c r="G90" s="80">
        <v>66917585.68</v>
      </c>
      <c r="H90" s="80">
        <v>84638851.140000001</v>
      </c>
      <c r="I90" s="80">
        <v>2213</v>
      </c>
      <c r="J90" s="80">
        <v>0</v>
      </c>
      <c r="K90" s="80">
        <v>2213</v>
      </c>
      <c r="L90" s="80">
        <v>382699</v>
      </c>
      <c r="M90" s="80">
        <v>153734</v>
      </c>
      <c r="N90" s="80">
        <v>536433</v>
      </c>
      <c r="O90" s="80">
        <v>0</v>
      </c>
      <c r="P90" s="80">
        <v>0</v>
      </c>
      <c r="Q90" s="80">
        <v>0</v>
      </c>
      <c r="R90" s="80">
        <v>279383</v>
      </c>
      <c r="S90" s="80">
        <v>0</v>
      </c>
      <c r="T90" s="80">
        <v>279383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  <c r="AB90" s="80">
        <v>0</v>
      </c>
      <c r="AC90" s="80">
        <v>0</v>
      </c>
    </row>
    <row r="91" spans="1:38" s="68" customFormat="1" ht="19.399999999999999" customHeight="1">
      <c r="A91" s="111"/>
      <c r="B91" s="61" t="s">
        <v>2</v>
      </c>
      <c r="C91" s="80">
        <v>1068256.8700000001</v>
      </c>
      <c r="D91" s="80">
        <v>0</v>
      </c>
      <c r="E91" s="80">
        <v>1068256.8700000001</v>
      </c>
      <c r="F91" s="80">
        <v>1068256.8700000001</v>
      </c>
      <c r="G91" s="80">
        <v>0</v>
      </c>
      <c r="H91" s="80">
        <v>1068256.8700000001</v>
      </c>
      <c r="I91" s="80">
        <v>0</v>
      </c>
      <c r="J91" s="80">
        <v>0</v>
      </c>
      <c r="K91" s="80">
        <v>0</v>
      </c>
      <c r="L91" s="80">
        <v>0</v>
      </c>
      <c r="M91" s="80">
        <v>0</v>
      </c>
      <c r="N91" s="80">
        <v>0</v>
      </c>
      <c r="O91" s="80">
        <v>0</v>
      </c>
      <c r="P91" s="80">
        <v>0</v>
      </c>
      <c r="Q91" s="80">
        <v>0</v>
      </c>
      <c r="R91" s="80">
        <v>0</v>
      </c>
      <c r="S91" s="80">
        <v>0</v>
      </c>
      <c r="T91" s="80">
        <v>0</v>
      </c>
      <c r="U91" s="80">
        <v>0</v>
      </c>
      <c r="V91" s="80">
        <v>0</v>
      </c>
      <c r="W91" s="80">
        <v>0</v>
      </c>
      <c r="X91" s="80">
        <v>0</v>
      </c>
      <c r="Y91" s="80">
        <v>0</v>
      </c>
      <c r="Z91" s="80">
        <v>0</v>
      </c>
      <c r="AA91" s="80">
        <v>0</v>
      </c>
      <c r="AB91" s="80">
        <v>0</v>
      </c>
      <c r="AC91" s="80">
        <v>0</v>
      </c>
    </row>
    <row r="92" spans="1:38" s="68" customFormat="1" ht="19.399999999999999" customHeight="1">
      <c r="A92" s="112"/>
      <c r="B92" s="61" t="s">
        <v>7</v>
      </c>
      <c r="C92" s="80">
        <v>82529850.819999993</v>
      </c>
      <c r="D92" s="80">
        <v>53253188.020000003</v>
      </c>
      <c r="E92" s="80">
        <v>135783038.80000001</v>
      </c>
      <c r="F92" s="80">
        <v>82529850.819999993</v>
      </c>
      <c r="G92" s="80">
        <v>40861933.32</v>
      </c>
      <c r="H92" s="80">
        <v>123391784.09999999</v>
      </c>
      <c r="I92" s="80">
        <v>0</v>
      </c>
      <c r="J92" s="80">
        <v>4772231.392</v>
      </c>
      <c r="K92" s="80">
        <v>4772231.392</v>
      </c>
      <c r="L92" s="80">
        <v>0</v>
      </c>
      <c r="M92" s="80">
        <v>0</v>
      </c>
      <c r="N92" s="80">
        <v>0</v>
      </c>
      <c r="O92" s="80">
        <v>0</v>
      </c>
      <c r="P92" s="80">
        <v>0</v>
      </c>
      <c r="Q92" s="80">
        <v>0</v>
      </c>
      <c r="R92" s="80">
        <v>0</v>
      </c>
      <c r="S92" s="80">
        <v>7619023.3140000002</v>
      </c>
      <c r="T92" s="80">
        <v>7619023.3140000002</v>
      </c>
      <c r="U92" s="80">
        <v>0</v>
      </c>
      <c r="V92" s="80">
        <v>0</v>
      </c>
      <c r="W92" s="80">
        <v>0</v>
      </c>
      <c r="X92" s="80">
        <v>0</v>
      </c>
      <c r="Y92" s="80">
        <v>0</v>
      </c>
      <c r="Z92" s="80">
        <v>0</v>
      </c>
      <c r="AA92" s="80">
        <v>0</v>
      </c>
      <c r="AB92" s="80">
        <v>0</v>
      </c>
      <c r="AC92" s="80">
        <v>0</v>
      </c>
    </row>
    <row r="93" spans="1:38" ht="19.399999999999999" customHeight="1" thickBot="1">
      <c r="A93" s="60" t="s">
        <v>1</v>
      </c>
      <c r="B93" s="59"/>
      <c r="C93" s="79">
        <v>101983668.2</v>
      </c>
      <c r="D93" s="79">
        <v>120324507.7</v>
      </c>
      <c r="E93" s="79">
        <v>222308175.90000001</v>
      </c>
      <c r="F93" s="79">
        <v>101319373.2</v>
      </c>
      <c r="G93" s="79">
        <v>107779519</v>
      </c>
      <c r="H93" s="79">
        <v>209098892.09999999</v>
      </c>
      <c r="I93" s="79">
        <v>2213</v>
      </c>
      <c r="J93" s="79">
        <v>4772231.392</v>
      </c>
      <c r="K93" s="79">
        <v>4774444.392</v>
      </c>
      <c r="L93" s="79">
        <v>382699</v>
      </c>
      <c r="M93" s="79">
        <v>153734</v>
      </c>
      <c r="N93" s="79">
        <v>536433</v>
      </c>
      <c r="O93" s="79">
        <v>0</v>
      </c>
      <c r="P93" s="79">
        <v>0</v>
      </c>
      <c r="Q93" s="79">
        <v>0</v>
      </c>
      <c r="R93" s="79">
        <v>279383</v>
      </c>
      <c r="S93" s="79">
        <v>7619023.3140000002</v>
      </c>
      <c r="T93" s="79">
        <v>7898406.3140000002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68"/>
      <c r="AE93" s="68"/>
      <c r="AF93" s="68"/>
      <c r="AG93" s="68"/>
      <c r="AH93" s="68"/>
      <c r="AI93" s="68"/>
      <c r="AJ93" s="68"/>
      <c r="AK93" s="68"/>
      <c r="AL93" s="68"/>
    </row>
    <row r="94" spans="1:38" s="68" customFormat="1" ht="19.399999999999999" customHeight="1">
      <c r="A94" s="110" t="s">
        <v>108</v>
      </c>
      <c r="B94" s="62" t="s">
        <v>83</v>
      </c>
      <c r="C94" s="80">
        <v>0</v>
      </c>
      <c r="D94" s="80">
        <v>0</v>
      </c>
      <c r="E94" s="80">
        <v>0</v>
      </c>
      <c r="F94" s="80">
        <v>0</v>
      </c>
      <c r="G94" s="80">
        <v>0</v>
      </c>
      <c r="H94" s="80">
        <v>0</v>
      </c>
      <c r="I94" s="80">
        <v>0</v>
      </c>
      <c r="J94" s="80"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0</v>
      </c>
      <c r="R94" s="80">
        <v>0</v>
      </c>
      <c r="S94" s="80">
        <v>0</v>
      </c>
      <c r="T94" s="80">
        <v>0</v>
      </c>
      <c r="U94" s="80">
        <v>0</v>
      </c>
      <c r="V94" s="80">
        <v>0</v>
      </c>
      <c r="W94" s="80">
        <v>0</v>
      </c>
      <c r="X94" s="80">
        <v>0</v>
      </c>
      <c r="Y94" s="80">
        <v>0</v>
      </c>
      <c r="Z94" s="80">
        <v>0</v>
      </c>
      <c r="AA94" s="80">
        <v>0</v>
      </c>
      <c r="AB94" s="80">
        <v>0</v>
      </c>
      <c r="AC94" s="80">
        <v>0</v>
      </c>
    </row>
    <row r="95" spans="1:38" s="68" customFormat="1" ht="19.399999999999999" customHeight="1">
      <c r="A95" s="111"/>
      <c r="B95" s="61" t="s">
        <v>2</v>
      </c>
      <c r="C95" s="80">
        <v>310088.15000000002</v>
      </c>
      <c r="D95" s="80">
        <v>451601.49</v>
      </c>
      <c r="E95" s="80">
        <v>761689.64</v>
      </c>
      <c r="F95" s="80">
        <v>310088.15000000002</v>
      </c>
      <c r="G95" s="80">
        <v>451601.49</v>
      </c>
      <c r="H95" s="80">
        <v>761689.64</v>
      </c>
      <c r="I95" s="80">
        <v>0</v>
      </c>
      <c r="J95" s="80">
        <v>0</v>
      </c>
      <c r="K95" s="80">
        <v>0</v>
      </c>
      <c r="L95" s="80">
        <v>0</v>
      </c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80">
        <v>0</v>
      </c>
      <c r="T95" s="80">
        <v>0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  <c r="Z95" s="80">
        <v>0</v>
      </c>
      <c r="AA95" s="80">
        <v>0</v>
      </c>
      <c r="AB95" s="80">
        <v>0</v>
      </c>
      <c r="AC95" s="80">
        <v>0</v>
      </c>
    </row>
    <row r="96" spans="1:38" s="68" customFormat="1" ht="19.399999999999999" customHeight="1">
      <c r="A96" s="112"/>
      <c r="B96" s="61" t="s">
        <v>7</v>
      </c>
      <c r="C96" s="80">
        <v>77693319.019999996</v>
      </c>
      <c r="D96" s="80">
        <v>27683982.030000001</v>
      </c>
      <c r="E96" s="80">
        <v>105377301</v>
      </c>
      <c r="F96" s="80">
        <v>77693319.019999996</v>
      </c>
      <c r="G96" s="80">
        <v>27683982.030000001</v>
      </c>
      <c r="H96" s="80">
        <v>105377301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80">
        <v>0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  <c r="Z96" s="80">
        <v>0</v>
      </c>
      <c r="AA96" s="80">
        <v>0</v>
      </c>
      <c r="AB96" s="80">
        <v>0</v>
      </c>
      <c r="AC96" s="80">
        <v>0</v>
      </c>
    </row>
    <row r="97" spans="1:38" ht="19.399999999999999" customHeight="1" thickBot="1">
      <c r="A97" s="60" t="s">
        <v>1</v>
      </c>
      <c r="B97" s="59"/>
      <c r="C97" s="79">
        <v>78003407.170000002</v>
      </c>
      <c r="D97" s="79">
        <v>28135583.52</v>
      </c>
      <c r="E97" s="79">
        <v>106138990.7</v>
      </c>
      <c r="F97" s="79">
        <v>78003407.170000002</v>
      </c>
      <c r="G97" s="79">
        <v>28135583.52</v>
      </c>
      <c r="H97" s="79">
        <v>106138990.7</v>
      </c>
      <c r="I97" s="79">
        <v>0</v>
      </c>
      <c r="J97" s="79">
        <v>0</v>
      </c>
      <c r="K97" s="79">
        <v>0</v>
      </c>
      <c r="L97" s="79">
        <v>0</v>
      </c>
      <c r="M97" s="79">
        <v>0</v>
      </c>
      <c r="N97" s="79">
        <v>0</v>
      </c>
      <c r="O97" s="79">
        <v>0</v>
      </c>
      <c r="P97" s="79">
        <v>0</v>
      </c>
      <c r="Q97" s="79">
        <v>0</v>
      </c>
      <c r="R97" s="79">
        <v>0</v>
      </c>
      <c r="S97" s="79">
        <v>0</v>
      </c>
      <c r="T97" s="79">
        <v>0</v>
      </c>
      <c r="U97" s="79">
        <v>0</v>
      </c>
      <c r="V97" s="79">
        <v>0</v>
      </c>
      <c r="W97" s="79">
        <v>0</v>
      </c>
      <c r="X97" s="79">
        <v>0</v>
      </c>
      <c r="Y97" s="79">
        <v>0</v>
      </c>
      <c r="Z97" s="79">
        <v>0</v>
      </c>
      <c r="AA97" s="79">
        <v>0</v>
      </c>
      <c r="AB97" s="79">
        <v>0</v>
      </c>
      <c r="AC97" s="79">
        <v>0</v>
      </c>
      <c r="AD97" s="68"/>
      <c r="AE97" s="68"/>
      <c r="AF97" s="68"/>
      <c r="AG97" s="68"/>
      <c r="AH97" s="68"/>
      <c r="AI97" s="68"/>
      <c r="AJ97" s="68"/>
      <c r="AK97" s="68"/>
      <c r="AL97" s="68"/>
    </row>
    <row r="98" spans="1:38" s="68" customFormat="1" ht="19.399999999999999" customHeight="1">
      <c r="A98" s="110" t="s">
        <v>48</v>
      </c>
      <c r="B98" s="62" t="s">
        <v>83</v>
      </c>
      <c r="C98" s="80">
        <v>0</v>
      </c>
      <c r="D98" s="80">
        <v>332188</v>
      </c>
      <c r="E98" s="80">
        <v>332188</v>
      </c>
      <c r="F98" s="80">
        <v>0</v>
      </c>
      <c r="G98" s="80">
        <v>332188</v>
      </c>
      <c r="H98" s="80">
        <v>332188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0</v>
      </c>
      <c r="T98" s="80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0">
        <v>0</v>
      </c>
      <c r="AC98" s="80">
        <v>0</v>
      </c>
    </row>
    <row r="99" spans="1:38" s="68" customFormat="1" ht="19.399999999999999" customHeight="1">
      <c r="A99" s="111"/>
      <c r="B99" s="61" t="s">
        <v>2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80">
        <v>0</v>
      </c>
      <c r="T99" s="80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  <c r="Z99" s="80">
        <v>0</v>
      </c>
      <c r="AA99" s="80">
        <v>0</v>
      </c>
      <c r="AB99" s="80">
        <v>0</v>
      </c>
      <c r="AC99" s="80">
        <v>0</v>
      </c>
    </row>
    <row r="100" spans="1:38" s="68" customFormat="1" ht="19.399999999999999" customHeight="1">
      <c r="A100" s="112"/>
      <c r="B100" s="61" t="s">
        <v>7</v>
      </c>
      <c r="C100" s="80">
        <v>59422774.600000001</v>
      </c>
      <c r="D100" s="80">
        <v>90791325</v>
      </c>
      <c r="E100" s="80">
        <v>150214099.59999999</v>
      </c>
      <c r="F100" s="80">
        <v>57269617.600000001</v>
      </c>
      <c r="G100" s="80">
        <v>87320387</v>
      </c>
      <c r="H100" s="80">
        <v>144590004.59999999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2153157</v>
      </c>
      <c r="P100" s="80">
        <v>3470938</v>
      </c>
      <c r="Q100" s="80">
        <v>5624095</v>
      </c>
      <c r="R100" s="80">
        <v>0</v>
      </c>
      <c r="S100" s="80">
        <v>0</v>
      </c>
      <c r="T100" s="80">
        <v>0</v>
      </c>
      <c r="U100" s="80">
        <v>0</v>
      </c>
      <c r="V100" s="80">
        <v>0</v>
      </c>
      <c r="W100" s="80">
        <v>0</v>
      </c>
      <c r="X100" s="80">
        <v>0</v>
      </c>
      <c r="Y100" s="80">
        <v>0</v>
      </c>
      <c r="Z100" s="80">
        <v>0</v>
      </c>
      <c r="AA100" s="80">
        <v>0</v>
      </c>
      <c r="AB100" s="80">
        <v>0</v>
      </c>
      <c r="AC100" s="80">
        <v>0</v>
      </c>
    </row>
    <row r="101" spans="1:38" ht="19.399999999999999" customHeight="1" thickBot="1">
      <c r="A101" s="60" t="s">
        <v>1</v>
      </c>
      <c r="B101" s="59"/>
      <c r="C101" s="79">
        <v>59422774.600000001</v>
      </c>
      <c r="D101" s="79">
        <v>91123513</v>
      </c>
      <c r="E101" s="79">
        <v>150546287.59999999</v>
      </c>
      <c r="F101" s="79">
        <v>57269617.600000001</v>
      </c>
      <c r="G101" s="79">
        <v>87652575</v>
      </c>
      <c r="H101" s="79">
        <v>144922192.59999999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  <c r="O101" s="79">
        <v>2153157</v>
      </c>
      <c r="P101" s="79">
        <v>3470938</v>
      </c>
      <c r="Q101" s="79">
        <v>5624095</v>
      </c>
      <c r="R101" s="79">
        <v>0</v>
      </c>
      <c r="S101" s="79">
        <v>0</v>
      </c>
      <c r="T101" s="79">
        <v>0</v>
      </c>
      <c r="U101" s="79">
        <v>0</v>
      </c>
      <c r="V101" s="79">
        <v>0</v>
      </c>
      <c r="W101" s="79">
        <v>0</v>
      </c>
      <c r="X101" s="79">
        <v>0</v>
      </c>
      <c r="Y101" s="79">
        <v>0</v>
      </c>
      <c r="Z101" s="79">
        <v>0</v>
      </c>
      <c r="AA101" s="79">
        <v>0</v>
      </c>
      <c r="AB101" s="79">
        <v>0</v>
      </c>
      <c r="AC101" s="79">
        <v>0</v>
      </c>
      <c r="AD101" s="68"/>
      <c r="AE101" s="68"/>
      <c r="AF101" s="68"/>
      <c r="AG101" s="68"/>
      <c r="AH101" s="68"/>
      <c r="AI101" s="68"/>
      <c r="AJ101" s="68"/>
      <c r="AK101" s="68"/>
      <c r="AL101" s="68"/>
    </row>
    <row r="102" spans="1:38" s="68" customFormat="1" ht="19.399999999999999" customHeight="1">
      <c r="A102" s="110" t="s">
        <v>49</v>
      </c>
      <c r="B102" s="62" t="s">
        <v>83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80">
        <v>0</v>
      </c>
      <c r="Q102" s="80">
        <v>0</v>
      </c>
      <c r="R102" s="80">
        <v>0</v>
      </c>
      <c r="S102" s="80">
        <v>0</v>
      </c>
      <c r="T102" s="80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  <c r="Z102" s="80">
        <v>0</v>
      </c>
      <c r="AA102" s="80">
        <v>0</v>
      </c>
      <c r="AB102" s="80">
        <v>0</v>
      </c>
      <c r="AC102" s="80">
        <v>0</v>
      </c>
    </row>
    <row r="103" spans="1:38" s="68" customFormat="1" ht="19.399999999999999" customHeight="1">
      <c r="A103" s="111"/>
      <c r="B103" s="61" t="s">
        <v>2</v>
      </c>
      <c r="C103" s="80">
        <v>3946164</v>
      </c>
      <c r="D103" s="80">
        <v>8102251</v>
      </c>
      <c r="E103" s="80">
        <v>12048415</v>
      </c>
      <c r="F103" s="80">
        <v>3946164</v>
      </c>
      <c r="G103" s="80">
        <v>8102251</v>
      </c>
      <c r="H103" s="80">
        <v>12048415</v>
      </c>
      <c r="I103" s="80">
        <v>0</v>
      </c>
      <c r="J103" s="80">
        <v>0</v>
      </c>
      <c r="K103" s="80">
        <v>0</v>
      </c>
      <c r="L103" s="80">
        <v>0</v>
      </c>
      <c r="M103" s="80">
        <v>0</v>
      </c>
      <c r="N103" s="80">
        <v>0</v>
      </c>
      <c r="O103" s="80">
        <v>0</v>
      </c>
      <c r="P103" s="80">
        <v>0</v>
      </c>
      <c r="Q103" s="80">
        <v>0</v>
      </c>
      <c r="R103" s="80">
        <v>0</v>
      </c>
      <c r="S103" s="80">
        <v>0</v>
      </c>
      <c r="T103" s="80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  <c r="Z103" s="80">
        <v>0</v>
      </c>
      <c r="AA103" s="80">
        <v>0</v>
      </c>
      <c r="AB103" s="80">
        <v>0</v>
      </c>
      <c r="AC103" s="80">
        <v>0</v>
      </c>
    </row>
    <row r="104" spans="1:38" s="68" customFormat="1" ht="19.399999999999999" customHeight="1">
      <c r="A104" s="112"/>
      <c r="B104" s="61" t="s">
        <v>7</v>
      </c>
      <c r="C104" s="80">
        <v>66035481.200000003</v>
      </c>
      <c r="D104" s="80">
        <v>52288395.82</v>
      </c>
      <c r="E104" s="80">
        <v>118323877</v>
      </c>
      <c r="F104" s="80">
        <v>66035481.200000003</v>
      </c>
      <c r="G104" s="80">
        <v>52288395.82</v>
      </c>
      <c r="H104" s="80">
        <v>118323877</v>
      </c>
      <c r="I104" s="80">
        <v>0</v>
      </c>
      <c r="J104" s="80">
        <v>0</v>
      </c>
      <c r="K104" s="80">
        <v>0</v>
      </c>
      <c r="L104" s="80">
        <v>0</v>
      </c>
      <c r="M104" s="80">
        <v>0</v>
      </c>
      <c r="N104" s="80">
        <v>0</v>
      </c>
      <c r="O104" s="80">
        <v>0</v>
      </c>
      <c r="P104" s="80">
        <v>0</v>
      </c>
      <c r="Q104" s="80">
        <v>0</v>
      </c>
      <c r="R104" s="80">
        <v>0</v>
      </c>
      <c r="S104" s="80">
        <v>0</v>
      </c>
      <c r="T104" s="80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  <c r="Z104" s="80">
        <v>0</v>
      </c>
      <c r="AA104" s="80">
        <v>0</v>
      </c>
      <c r="AB104" s="80">
        <v>0</v>
      </c>
      <c r="AC104" s="80">
        <v>0</v>
      </c>
    </row>
    <row r="105" spans="1:38" ht="19.399999999999999" customHeight="1" thickBot="1">
      <c r="A105" s="60" t="s">
        <v>1</v>
      </c>
      <c r="B105" s="59"/>
      <c r="C105" s="79">
        <v>69981645.200000003</v>
      </c>
      <c r="D105" s="79">
        <v>60390646.82</v>
      </c>
      <c r="E105" s="79">
        <v>130372292</v>
      </c>
      <c r="F105" s="79">
        <v>69981645.200000003</v>
      </c>
      <c r="G105" s="79">
        <v>60390646.82</v>
      </c>
      <c r="H105" s="79">
        <v>130372292</v>
      </c>
      <c r="I105" s="79">
        <v>0</v>
      </c>
      <c r="J105" s="79">
        <v>0</v>
      </c>
      <c r="K105" s="79">
        <v>0</v>
      </c>
      <c r="L105" s="79">
        <v>0</v>
      </c>
      <c r="M105" s="79">
        <v>0</v>
      </c>
      <c r="N105" s="79">
        <v>0</v>
      </c>
      <c r="O105" s="79">
        <v>0</v>
      </c>
      <c r="P105" s="79">
        <v>0</v>
      </c>
      <c r="Q105" s="79">
        <v>0</v>
      </c>
      <c r="R105" s="79">
        <v>0</v>
      </c>
      <c r="S105" s="79">
        <v>0</v>
      </c>
      <c r="T105" s="79">
        <v>0</v>
      </c>
      <c r="U105" s="79">
        <v>0</v>
      </c>
      <c r="V105" s="79">
        <v>0</v>
      </c>
      <c r="W105" s="79">
        <v>0</v>
      </c>
      <c r="X105" s="79">
        <v>0</v>
      </c>
      <c r="Y105" s="79">
        <v>0</v>
      </c>
      <c r="Z105" s="79">
        <v>0</v>
      </c>
      <c r="AA105" s="79">
        <v>0</v>
      </c>
      <c r="AB105" s="79">
        <v>0</v>
      </c>
      <c r="AC105" s="79">
        <v>0</v>
      </c>
      <c r="AD105" s="68"/>
      <c r="AE105" s="68"/>
      <c r="AF105" s="68"/>
      <c r="AG105" s="68"/>
      <c r="AH105" s="68"/>
      <c r="AI105" s="68"/>
      <c r="AJ105" s="68"/>
      <c r="AK105" s="68"/>
      <c r="AL105" s="68"/>
    </row>
    <row r="106" spans="1:38" s="68" customFormat="1" ht="19.399999999999999" customHeight="1">
      <c r="A106" s="110" t="s">
        <v>50</v>
      </c>
      <c r="B106" s="62" t="s">
        <v>83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  <c r="H106" s="80">
        <v>0</v>
      </c>
      <c r="I106" s="80">
        <v>0</v>
      </c>
      <c r="J106" s="80">
        <v>0</v>
      </c>
      <c r="K106" s="80">
        <v>0</v>
      </c>
      <c r="L106" s="80">
        <v>0</v>
      </c>
      <c r="M106" s="80">
        <v>0</v>
      </c>
      <c r="N106" s="80">
        <v>0</v>
      </c>
      <c r="O106" s="80">
        <v>0</v>
      </c>
      <c r="P106" s="80">
        <v>0</v>
      </c>
      <c r="Q106" s="80">
        <v>0</v>
      </c>
      <c r="R106" s="80">
        <v>0</v>
      </c>
      <c r="S106" s="80">
        <v>0</v>
      </c>
      <c r="T106" s="80">
        <v>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0">
        <v>0</v>
      </c>
      <c r="AC106" s="80">
        <v>0</v>
      </c>
    </row>
    <row r="107" spans="1:38" s="68" customFormat="1" ht="19.399999999999999" customHeight="1">
      <c r="A107" s="111"/>
      <c r="B107" s="61" t="s">
        <v>2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  <c r="H107" s="80">
        <v>0</v>
      </c>
      <c r="I107" s="80">
        <v>0</v>
      </c>
      <c r="J107" s="80">
        <v>0</v>
      </c>
      <c r="K107" s="80">
        <v>0</v>
      </c>
      <c r="L107" s="80">
        <v>0</v>
      </c>
      <c r="M107" s="80">
        <v>0</v>
      </c>
      <c r="N107" s="80">
        <v>0</v>
      </c>
      <c r="O107" s="80">
        <v>0</v>
      </c>
      <c r="P107" s="80">
        <v>0</v>
      </c>
      <c r="Q107" s="80">
        <v>0</v>
      </c>
      <c r="R107" s="80">
        <v>0</v>
      </c>
      <c r="S107" s="80">
        <v>0</v>
      </c>
      <c r="T107" s="80">
        <v>0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  <c r="Z107" s="80">
        <v>0</v>
      </c>
      <c r="AA107" s="80">
        <v>0</v>
      </c>
      <c r="AB107" s="80">
        <v>0</v>
      </c>
      <c r="AC107" s="80">
        <v>0</v>
      </c>
    </row>
    <row r="108" spans="1:38" s="68" customFormat="1" ht="19.399999999999999" customHeight="1">
      <c r="A108" s="112"/>
      <c r="B108" s="61" t="s">
        <v>7</v>
      </c>
      <c r="C108" s="80">
        <v>37067341.93</v>
      </c>
      <c r="D108" s="80">
        <v>31854113.140000001</v>
      </c>
      <c r="E108" s="80">
        <v>68921455.069999993</v>
      </c>
      <c r="F108" s="80">
        <v>20234554</v>
      </c>
      <c r="G108" s="80">
        <v>22627423</v>
      </c>
      <c r="H108" s="80">
        <v>42861977</v>
      </c>
      <c r="I108" s="80">
        <v>16832787.93</v>
      </c>
      <c r="J108" s="80">
        <v>9226690.1420000009</v>
      </c>
      <c r="K108" s="80">
        <v>26059478.07</v>
      </c>
      <c r="L108" s="80">
        <v>0</v>
      </c>
      <c r="M108" s="80">
        <v>0</v>
      </c>
      <c r="N108" s="80">
        <v>0</v>
      </c>
      <c r="O108" s="80">
        <v>0</v>
      </c>
      <c r="P108" s="80">
        <v>0</v>
      </c>
      <c r="Q108" s="80">
        <v>0</v>
      </c>
      <c r="R108" s="80">
        <v>0</v>
      </c>
      <c r="S108" s="80">
        <v>0</v>
      </c>
      <c r="T108" s="80">
        <v>0</v>
      </c>
      <c r="U108" s="80">
        <v>0</v>
      </c>
      <c r="V108" s="80">
        <v>0</v>
      </c>
      <c r="W108" s="80">
        <v>0</v>
      </c>
      <c r="X108" s="80">
        <v>0</v>
      </c>
      <c r="Y108" s="80">
        <v>0</v>
      </c>
      <c r="Z108" s="80">
        <v>0</v>
      </c>
      <c r="AA108" s="80">
        <v>0</v>
      </c>
      <c r="AB108" s="80">
        <v>0</v>
      </c>
      <c r="AC108" s="80">
        <v>0</v>
      </c>
    </row>
    <row r="109" spans="1:38" ht="19.399999999999999" customHeight="1" thickBot="1">
      <c r="A109" s="60" t="s">
        <v>1</v>
      </c>
      <c r="B109" s="59"/>
      <c r="C109" s="79">
        <v>37067341.93</v>
      </c>
      <c r="D109" s="79">
        <v>31854113.140000001</v>
      </c>
      <c r="E109" s="79">
        <v>68921455.069999993</v>
      </c>
      <c r="F109" s="79">
        <v>20234554</v>
      </c>
      <c r="G109" s="79">
        <v>22627423</v>
      </c>
      <c r="H109" s="79">
        <v>42861977</v>
      </c>
      <c r="I109" s="79">
        <v>16832787.93</v>
      </c>
      <c r="J109" s="79">
        <v>9226690.1420000009</v>
      </c>
      <c r="K109" s="79">
        <v>26059478.07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</v>
      </c>
      <c r="T109" s="79">
        <v>0</v>
      </c>
      <c r="U109" s="79">
        <v>0</v>
      </c>
      <c r="V109" s="79">
        <v>0</v>
      </c>
      <c r="W109" s="79">
        <v>0</v>
      </c>
      <c r="X109" s="79">
        <v>0</v>
      </c>
      <c r="Y109" s="79">
        <v>0</v>
      </c>
      <c r="Z109" s="79">
        <v>0</v>
      </c>
      <c r="AA109" s="79">
        <v>0</v>
      </c>
      <c r="AB109" s="79">
        <v>0</v>
      </c>
      <c r="AC109" s="79">
        <v>0</v>
      </c>
      <c r="AD109" s="68"/>
      <c r="AE109" s="68"/>
      <c r="AF109" s="68"/>
      <c r="AG109" s="68"/>
      <c r="AH109" s="68"/>
      <c r="AI109" s="68"/>
      <c r="AJ109" s="68"/>
      <c r="AK109" s="68"/>
      <c r="AL109" s="68"/>
    </row>
    <row r="110" spans="1:38" s="68" customFormat="1" ht="19.399999999999999" customHeight="1">
      <c r="A110" s="110" t="s">
        <v>51</v>
      </c>
      <c r="B110" s="62" t="s">
        <v>83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  <c r="J110" s="80">
        <v>0</v>
      </c>
      <c r="K110" s="80">
        <v>0</v>
      </c>
      <c r="L110" s="80">
        <v>0</v>
      </c>
      <c r="M110" s="80">
        <v>0</v>
      </c>
      <c r="N110" s="80">
        <v>0</v>
      </c>
      <c r="O110" s="80">
        <v>0</v>
      </c>
      <c r="P110" s="80">
        <v>0</v>
      </c>
      <c r="Q110" s="80">
        <v>0</v>
      </c>
      <c r="R110" s="80">
        <v>0</v>
      </c>
      <c r="S110" s="80">
        <v>0</v>
      </c>
      <c r="T110" s="80">
        <v>0</v>
      </c>
      <c r="U110" s="80">
        <v>0</v>
      </c>
      <c r="V110" s="80">
        <v>0</v>
      </c>
      <c r="W110" s="80">
        <v>0</v>
      </c>
      <c r="X110" s="80">
        <v>0</v>
      </c>
      <c r="Y110" s="80">
        <v>0</v>
      </c>
      <c r="Z110" s="80">
        <v>0</v>
      </c>
      <c r="AA110" s="80">
        <v>0</v>
      </c>
      <c r="AB110" s="80">
        <v>0</v>
      </c>
      <c r="AC110" s="80">
        <v>0</v>
      </c>
    </row>
    <row r="111" spans="1:38" s="68" customFormat="1" ht="19.399999999999999" customHeight="1">
      <c r="A111" s="111"/>
      <c r="B111" s="61" t="s">
        <v>2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  <c r="H111" s="80">
        <v>0</v>
      </c>
      <c r="I111" s="80">
        <v>0</v>
      </c>
      <c r="J111" s="80">
        <v>0</v>
      </c>
      <c r="K111" s="80">
        <v>0</v>
      </c>
      <c r="L111" s="80">
        <v>0</v>
      </c>
      <c r="M111" s="80">
        <v>0</v>
      </c>
      <c r="N111" s="80">
        <v>0</v>
      </c>
      <c r="O111" s="80">
        <v>0</v>
      </c>
      <c r="P111" s="80">
        <v>0</v>
      </c>
      <c r="Q111" s="80">
        <v>0</v>
      </c>
      <c r="R111" s="80">
        <v>0</v>
      </c>
      <c r="S111" s="80">
        <v>0</v>
      </c>
      <c r="T111" s="80">
        <v>0</v>
      </c>
      <c r="U111" s="80">
        <v>0</v>
      </c>
      <c r="V111" s="80">
        <v>0</v>
      </c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80">
        <v>0</v>
      </c>
      <c r="AC111" s="80">
        <v>0</v>
      </c>
    </row>
    <row r="112" spans="1:38" s="68" customFormat="1" ht="19.399999999999999" customHeight="1">
      <c r="A112" s="112"/>
      <c r="B112" s="61" t="s">
        <v>7</v>
      </c>
      <c r="C112" s="80">
        <v>4710207.78</v>
      </c>
      <c r="D112" s="80">
        <v>18110072</v>
      </c>
      <c r="E112" s="80">
        <v>22820279.780000001</v>
      </c>
      <c r="F112" s="80">
        <v>4710207.78</v>
      </c>
      <c r="G112" s="80">
        <v>18110072</v>
      </c>
      <c r="H112" s="80">
        <v>22820279.780000001</v>
      </c>
      <c r="I112" s="80">
        <v>0</v>
      </c>
      <c r="J112" s="80">
        <v>0</v>
      </c>
      <c r="K112" s="80">
        <v>0</v>
      </c>
      <c r="L112" s="80">
        <v>0</v>
      </c>
      <c r="M112" s="80">
        <v>0</v>
      </c>
      <c r="N112" s="80">
        <v>0</v>
      </c>
      <c r="O112" s="80">
        <v>0</v>
      </c>
      <c r="P112" s="80">
        <v>0</v>
      </c>
      <c r="Q112" s="80">
        <v>0</v>
      </c>
      <c r="R112" s="80">
        <v>0</v>
      </c>
      <c r="S112" s="80">
        <v>0</v>
      </c>
      <c r="T112" s="80">
        <v>0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  <c r="Z112" s="80">
        <v>0</v>
      </c>
      <c r="AA112" s="80">
        <v>0</v>
      </c>
      <c r="AB112" s="80">
        <v>0</v>
      </c>
      <c r="AC112" s="80">
        <v>0</v>
      </c>
    </row>
    <row r="113" spans="1:38" ht="19.399999999999999" customHeight="1" thickBot="1">
      <c r="A113" s="60" t="s">
        <v>1</v>
      </c>
      <c r="B113" s="59"/>
      <c r="C113" s="79">
        <v>4710207.78</v>
      </c>
      <c r="D113" s="79">
        <v>18110072</v>
      </c>
      <c r="E113" s="79">
        <v>22820279.780000001</v>
      </c>
      <c r="F113" s="79">
        <v>4710207.78</v>
      </c>
      <c r="G113" s="79">
        <v>18110072</v>
      </c>
      <c r="H113" s="79">
        <v>22820279.780000001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0</v>
      </c>
      <c r="Y113" s="79">
        <v>0</v>
      </c>
      <c r="Z113" s="79">
        <v>0</v>
      </c>
      <c r="AA113" s="79">
        <v>0</v>
      </c>
      <c r="AB113" s="79">
        <v>0</v>
      </c>
      <c r="AC113" s="79">
        <v>0</v>
      </c>
      <c r="AD113" s="68"/>
      <c r="AE113" s="68"/>
      <c r="AF113" s="68"/>
      <c r="AG113" s="68"/>
      <c r="AH113" s="68"/>
      <c r="AI113" s="68"/>
      <c r="AJ113" s="68"/>
      <c r="AK113" s="68"/>
      <c r="AL113" s="68"/>
    </row>
    <row r="114" spans="1:38" s="68" customFormat="1" ht="19.399999999999999" customHeight="1">
      <c r="A114" s="110" t="s">
        <v>52</v>
      </c>
      <c r="B114" s="62" t="s">
        <v>83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  <c r="H114" s="80">
        <v>0</v>
      </c>
      <c r="I114" s="80">
        <v>0</v>
      </c>
      <c r="J114" s="80">
        <v>0</v>
      </c>
      <c r="K114" s="80">
        <v>0</v>
      </c>
      <c r="L114" s="80">
        <v>0</v>
      </c>
      <c r="M114" s="80">
        <v>0</v>
      </c>
      <c r="N114" s="80">
        <v>0</v>
      </c>
      <c r="O114" s="80">
        <v>0</v>
      </c>
      <c r="P114" s="80">
        <v>0</v>
      </c>
      <c r="Q114" s="80">
        <v>0</v>
      </c>
      <c r="R114" s="80">
        <v>0</v>
      </c>
      <c r="S114" s="80">
        <v>0</v>
      </c>
      <c r="T114" s="80">
        <v>0</v>
      </c>
      <c r="U114" s="80">
        <v>0</v>
      </c>
      <c r="V114" s="80">
        <v>0</v>
      </c>
      <c r="W114" s="80">
        <v>0</v>
      </c>
      <c r="X114" s="80">
        <v>0</v>
      </c>
      <c r="Y114" s="80">
        <v>0</v>
      </c>
      <c r="Z114" s="80">
        <v>0</v>
      </c>
      <c r="AA114" s="80">
        <v>0</v>
      </c>
      <c r="AB114" s="80">
        <v>0</v>
      </c>
      <c r="AC114" s="80">
        <v>0</v>
      </c>
    </row>
    <row r="115" spans="1:38" s="68" customFormat="1" ht="19.399999999999999" customHeight="1">
      <c r="A115" s="111"/>
      <c r="B115" s="61" t="s">
        <v>2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  <c r="H115" s="80">
        <v>0</v>
      </c>
      <c r="I115" s="80">
        <v>0</v>
      </c>
      <c r="J115" s="80">
        <v>0</v>
      </c>
      <c r="K115" s="80">
        <v>0</v>
      </c>
      <c r="L115" s="80">
        <v>0</v>
      </c>
      <c r="M115" s="80">
        <v>0</v>
      </c>
      <c r="N115" s="80">
        <v>0</v>
      </c>
      <c r="O115" s="80">
        <v>0</v>
      </c>
      <c r="P115" s="80">
        <v>0</v>
      </c>
      <c r="Q115" s="80">
        <v>0</v>
      </c>
      <c r="R115" s="80">
        <v>0</v>
      </c>
      <c r="S115" s="80">
        <v>0</v>
      </c>
      <c r="T115" s="80">
        <v>0</v>
      </c>
      <c r="U115" s="80">
        <v>0</v>
      </c>
      <c r="V115" s="80">
        <v>0</v>
      </c>
      <c r="W115" s="80">
        <v>0</v>
      </c>
      <c r="X115" s="80">
        <v>0</v>
      </c>
      <c r="Y115" s="80">
        <v>0</v>
      </c>
      <c r="Z115" s="80">
        <v>0</v>
      </c>
      <c r="AA115" s="80">
        <v>0</v>
      </c>
      <c r="AB115" s="80">
        <v>0</v>
      </c>
      <c r="AC115" s="80">
        <v>0</v>
      </c>
    </row>
    <row r="116" spans="1:38" s="68" customFormat="1" ht="19.399999999999999" customHeight="1">
      <c r="A116" s="112"/>
      <c r="B116" s="61" t="s">
        <v>7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  <c r="H116" s="80">
        <v>0</v>
      </c>
      <c r="I116" s="80">
        <v>0</v>
      </c>
      <c r="J116" s="80">
        <v>0</v>
      </c>
      <c r="K116" s="80">
        <v>0</v>
      </c>
      <c r="L116" s="80">
        <v>0</v>
      </c>
      <c r="M116" s="80">
        <v>0</v>
      </c>
      <c r="N116" s="80">
        <v>0</v>
      </c>
      <c r="O116" s="80">
        <v>0</v>
      </c>
      <c r="P116" s="80">
        <v>0</v>
      </c>
      <c r="Q116" s="80">
        <v>0</v>
      </c>
      <c r="R116" s="80">
        <v>0</v>
      </c>
      <c r="S116" s="80">
        <v>0</v>
      </c>
      <c r="T116" s="80">
        <v>0</v>
      </c>
      <c r="U116" s="80">
        <v>0</v>
      </c>
      <c r="V116" s="80">
        <v>0</v>
      </c>
      <c r="W116" s="80">
        <v>0</v>
      </c>
      <c r="X116" s="80">
        <v>0</v>
      </c>
      <c r="Y116" s="80">
        <v>0</v>
      </c>
      <c r="Z116" s="80">
        <v>0</v>
      </c>
      <c r="AA116" s="80">
        <v>0</v>
      </c>
      <c r="AB116" s="80">
        <v>0</v>
      </c>
      <c r="AC116" s="80">
        <v>0</v>
      </c>
    </row>
    <row r="117" spans="1:38" ht="19.399999999999999" customHeight="1" thickBot="1">
      <c r="A117" s="60" t="s">
        <v>1</v>
      </c>
      <c r="B117" s="59"/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0</v>
      </c>
      <c r="Z117" s="79">
        <v>0</v>
      </c>
      <c r="AA117" s="79">
        <v>0</v>
      </c>
      <c r="AB117" s="79">
        <v>0</v>
      </c>
      <c r="AC117" s="79">
        <v>0</v>
      </c>
      <c r="AD117" s="68"/>
      <c r="AE117" s="68"/>
      <c r="AF117" s="68"/>
      <c r="AG117" s="68"/>
      <c r="AH117" s="68"/>
      <c r="AI117" s="68"/>
      <c r="AJ117" s="68"/>
      <c r="AK117" s="68"/>
      <c r="AL117" s="68"/>
    </row>
    <row r="118" spans="1:38" s="68" customFormat="1" ht="19.399999999999999" customHeight="1">
      <c r="A118" s="110" t="s">
        <v>114</v>
      </c>
      <c r="B118" s="62" t="s">
        <v>83</v>
      </c>
      <c r="C118" s="80">
        <v>853140.47999999998</v>
      </c>
      <c r="D118" s="80">
        <v>96277</v>
      </c>
      <c r="E118" s="80">
        <v>949417.48</v>
      </c>
      <c r="F118" s="80">
        <v>215529</v>
      </c>
      <c r="G118" s="80">
        <v>96277</v>
      </c>
      <c r="H118" s="80">
        <v>311806</v>
      </c>
      <c r="I118" s="80">
        <v>0</v>
      </c>
      <c r="J118" s="80">
        <v>0</v>
      </c>
      <c r="K118" s="80">
        <v>0</v>
      </c>
      <c r="L118" s="80">
        <v>0</v>
      </c>
      <c r="M118" s="80">
        <v>0</v>
      </c>
      <c r="N118" s="80">
        <v>0</v>
      </c>
      <c r="O118" s="80">
        <v>637611.48</v>
      </c>
      <c r="P118" s="80">
        <v>0</v>
      </c>
      <c r="Q118" s="80">
        <v>637611.48</v>
      </c>
      <c r="R118" s="80">
        <v>0</v>
      </c>
      <c r="S118" s="80">
        <v>0</v>
      </c>
      <c r="T118" s="80">
        <v>0</v>
      </c>
      <c r="U118" s="80">
        <v>0</v>
      </c>
      <c r="V118" s="80">
        <v>0</v>
      </c>
      <c r="W118" s="80">
        <v>0</v>
      </c>
      <c r="X118" s="80">
        <v>0</v>
      </c>
      <c r="Y118" s="80">
        <v>0</v>
      </c>
      <c r="Z118" s="80">
        <v>0</v>
      </c>
      <c r="AA118" s="80">
        <v>0</v>
      </c>
      <c r="AB118" s="80">
        <v>0</v>
      </c>
      <c r="AC118" s="80">
        <v>0</v>
      </c>
    </row>
    <row r="119" spans="1:38" s="68" customFormat="1" ht="19.399999999999999" customHeight="1">
      <c r="A119" s="111"/>
      <c r="B119" s="61" t="s">
        <v>2</v>
      </c>
      <c r="C119" s="80">
        <v>25698137</v>
      </c>
      <c r="D119" s="80">
        <v>0</v>
      </c>
      <c r="E119" s="80">
        <v>25698137</v>
      </c>
      <c r="F119" s="80">
        <v>25698137</v>
      </c>
      <c r="G119" s="80">
        <v>0</v>
      </c>
      <c r="H119" s="80">
        <v>25698137</v>
      </c>
      <c r="I119" s="80">
        <v>0</v>
      </c>
      <c r="J119" s="80">
        <v>0</v>
      </c>
      <c r="K119" s="80">
        <v>0</v>
      </c>
      <c r="L119" s="80">
        <v>0</v>
      </c>
      <c r="M119" s="80">
        <v>0</v>
      </c>
      <c r="N119" s="80">
        <v>0</v>
      </c>
      <c r="O119" s="80">
        <v>0</v>
      </c>
      <c r="P119" s="80">
        <v>0</v>
      </c>
      <c r="Q119" s="80">
        <v>0</v>
      </c>
      <c r="R119" s="80">
        <v>0</v>
      </c>
      <c r="S119" s="80">
        <v>0</v>
      </c>
      <c r="T119" s="80">
        <v>0</v>
      </c>
      <c r="U119" s="80">
        <v>0</v>
      </c>
      <c r="V119" s="80">
        <v>0</v>
      </c>
      <c r="W119" s="80">
        <v>0</v>
      </c>
      <c r="X119" s="80">
        <v>0</v>
      </c>
      <c r="Y119" s="80">
        <v>0</v>
      </c>
      <c r="Z119" s="80">
        <v>0</v>
      </c>
      <c r="AA119" s="80">
        <v>0</v>
      </c>
      <c r="AB119" s="80">
        <v>0</v>
      </c>
      <c r="AC119" s="80">
        <v>0</v>
      </c>
    </row>
    <row r="120" spans="1:38" s="68" customFormat="1" ht="19.399999999999999" customHeight="1">
      <c r="A120" s="112"/>
      <c r="B120" s="61" t="s">
        <v>7</v>
      </c>
      <c r="C120" s="80">
        <v>134193817.09999999</v>
      </c>
      <c r="D120" s="80">
        <v>103027136.8</v>
      </c>
      <c r="E120" s="80">
        <v>237220954</v>
      </c>
      <c r="F120" s="80">
        <v>89859180.299999997</v>
      </c>
      <c r="G120" s="80">
        <v>84430464.430000007</v>
      </c>
      <c r="H120" s="80">
        <v>174289644.69999999</v>
      </c>
      <c r="I120" s="80">
        <v>26293539.879999999</v>
      </c>
      <c r="J120" s="80">
        <v>18596672.399999999</v>
      </c>
      <c r="K120" s="80">
        <v>44890212.280000001</v>
      </c>
      <c r="L120" s="80">
        <v>0</v>
      </c>
      <c r="M120" s="80">
        <v>0</v>
      </c>
      <c r="N120" s="80">
        <v>0</v>
      </c>
      <c r="O120" s="80">
        <v>18041096.949999999</v>
      </c>
      <c r="P120" s="80">
        <v>0</v>
      </c>
      <c r="Q120" s="80">
        <v>18041096.949999999</v>
      </c>
      <c r="R120" s="80">
        <v>0</v>
      </c>
      <c r="S120" s="80">
        <v>0</v>
      </c>
      <c r="T120" s="80">
        <v>0</v>
      </c>
      <c r="U120" s="80">
        <v>0</v>
      </c>
      <c r="V120" s="80">
        <v>0</v>
      </c>
      <c r="W120" s="80">
        <v>0</v>
      </c>
      <c r="X120" s="80">
        <v>0</v>
      </c>
      <c r="Y120" s="80">
        <v>0</v>
      </c>
      <c r="Z120" s="80">
        <v>0</v>
      </c>
      <c r="AA120" s="80">
        <v>0</v>
      </c>
      <c r="AB120" s="80">
        <v>0</v>
      </c>
      <c r="AC120" s="80">
        <v>0</v>
      </c>
    </row>
    <row r="121" spans="1:38" ht="19.399999999999999" customHeight="1" thickBot="1">
      <c r="A121" s="60" t="s">
        <v>1</v>
      </c>
      <c r="B121" s="59"/>
      <c r="C121" s="79">
        <v>160745094.59999999</v>
      </c>
      <c r="D121" s="79">
        <v>103123413.8</v>
      </c>
      <c r="E121" s="79">
        <v>263868508.5</v>
      </c>
      <c r="F121" s="79">
        <v>115772846.3</v>
      </c>
      <c r="G121" s="79">
        <v>84526741.430000007</v>
      </c>
      <c r="H121" s="79">
        <v>200299587.69999999</v>
      </c>
      <c r="I121" s="79">
        <v>26293539.879999999</v>
      </c>
      <c r="J121" s="79">
        <v>18596672.399999999</v>
      </c>
      <c r="K121" s="79">
        <v>44890212.280000001</v>
      </c>
      <c r="L121" s="79">
        <v>0</v>
      </c>
      <c r="M121" s="79">
        <v>0</v>
      </c>
      <c r="N121" s="79">
        <v>0</v>
      </c>
      <c r="O121" s="79">
        <v>18678708.43</v>
      </c>
      <c r="P121" s="79">
        <v>0</v>
      </c>
      <c r="Q121" s="79">
        <v>18678708.43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0</v>
      </c>
      <c r="X121" s="79">
        <v>0</v>
      </c>
      <c r="Y121" s="79">
        <v>0</v>
      </c>
      <c r="Z121" s="79">
        <v>0</v>
      </c>
      <c r="AA121" s="79">
        <v>0</v>
      </c>
      <c r="AB121" s="79">
        <v>0</v>
      </c>
      <c r="AC121" s="79">
        <v>0</v>
      </c>
      <c r="AD121" s="68"/>
      <c r="AE121" s="68"/>
      <c r="AF121" s="68"/>
      <c r="AG121" s="68"/>
      <c r="AH121" s="68"/>
      <c r="AI121" s="68"/>
      <c r="AJ121" s="68"/>
      <c r="AK121" s="68"/>
      <c r="AL121" s="68"/>
    </row>
    <row r="122" spans="1:38" s="68" customFormat="1" ht="19.399999999999999" customHeight="1">
      <c r="A122" s="110" t="s">
        <v>115</v>
      </c>
      <c r="B122" s="62" t="s">
        <v>83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  <c r="H122" s="80">
        <v>0</v>
      </c>
      <c r="I122" s="80">
        <v>0</v>
      </c>
      <c r="J122" s="80">
        <v>0</v>
      </c>
      <c r="K122" s="80">
        <v>0</v>
      </c>
      <c r="L122" s="80">
        <v>0</v>
      </c>
      <c r="M122" s="80">
        <v>0</v>
      </c>
      <c r="N122" s="80">
        <v>0</v>
      </c>
      <c r="O122" s="80">
        <v>0</v>
      </c>
      <c r="P122" s="80">
        <v>0</v>
      </c>
      <c r="Q122" s="80">
        <v>0</v>
      </c>
      <c r="R122" s="80">
        <v>0</v>
      </c>
      <c r="S122" s="80">
        <v>0</v>
      </c>
      <c r="T122" s="80">
        <v>0</v>
      </c>
      <c r="U122" s="80">
        <v>0</v>
      </c>
      <c r="V122" s="80">
        <v>0</v>
      </c>
      <c r="W122" s="80">
        <v>0</v>
      </c>
      <c r="X122" s="80">
        <v>0</v>
      </c>
      <c r="Y122" s="80">
        <v>0</v>
      </c>
      <c r="Z122" s="80">
        <v>0</v>
      </c>
      <c r="AA122" s="80">
        <v>0</v>
      </c>
      <c r="AB122" s="80">
        <v>0</v>
      </c>
      <c r="AC122" s="80">
        <v>0</v>
      </c>
    </row>
    <row r="123" spans="1:38" s="68" customFormat="1" ht="19.399999999999999" customHeight="1">
      <c r="A123" s="111" t="s">
        <v>115</v>
      </c>
      <c r="B123" s="61" t="s">
        <v>2</v>
      </c>
      <c r="C123" s="80">
        <v>0</v>
      </c>
      <c r="D123" s="80">
        <v>0</v>
      </c>
      <c r="E123" s="80">
        <v>0</v>
      </c>
      <c r="F123" s="80">
        <v>0</v>
      </c>
      <c r="G123" s="80">
        <v>0</v>
      </c>
      <c r="H123" s="80">
        <v>0</v>
      </c>
      <c r="I123" s="80">
        <v>0</v>
      </c>
      <c r="J123" s="80">
        <v>0</v>
      </c>
      <c r="K123" s="80">
        <v>0</v>
      </c>
      <c r="L123" s="80">
        <v>0</v>
      </c>
      <c r="M123" s="80">
        <v>0</v>
      </c>
      <c r="N123" s="80">
        <v>0</v>
      </c>
      <c r="O123" s="80">
        <v>0</v>
      </c>
      <c r="P123" s="80">
        <v>0</v>
      </c>
      <c r="Q123" s="80">
        <v>0</v>
      </c>
      <c r="R123" s="80">
        <v>0</v>
      </c>
      <c r="S123" s="80">
        <v>0</v>
      </c>
      <c r="T123" s="80">
        <v>0</v>
      </c>
      <c r="U123" s="80">
        <v>0</v>
      </c>
      <c r="V123" s="80">
        <v>0</v>
      </c>
      <c r="W123" s="80">
        <v>0</v>
      </c>
      <c r="X123" s="80">
        <v>0</v>
      </c>
      <c r="Y123" s="80">
        <v>0</v>
      </c>
      <c r="Z123" s="80">
        <v>0</v>
      </c>
      <c r="AA123" s="80">
        <v>0</v>
      </c>
      <c r="AB123" s="80">
        <v>0</v>
      </c>
      <c r="AC123" s="80">
        <v>0</v>
      </c>
    </row>
    <row r="124" spans="1:38" s="68" customFormat="1" ht="19.399999999999999" customHeight="1">
      <c r="A124" s="112"/>
      <c r="B124" s="61" t="s">
        <v>7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  <c r="H124" s="80">
        <v>0</v>
      </c>
      <c r="I124" s="80">
        <v>0</v>
      </c>
      <c r="J124" s="80">
        <v>0</v>
      </c>
      <c r="K124" s="80">
        <v>0</v>
      </c>
      <c r="L124" s="80">
        <v>0</v>
      </c>
      <c r="M124" s="80">
        <v>0</v>
      </c>
      <c r="N124" s="80">
        <v>0</v>
      </c>
      <c r="O124" s="80">
        <v>0</v>
      </c>
      <c r="P124" s="80">
        <v>0</v>
      </c>
      <c r="Q124" s="80">
        <v>0</v>
      </c>
      <c r="R124" s="80">
        <v>0</v>
      </c>
      <c r="S124" s="80">
        <v>0</v>
      </c>
      <c r="T124" s="80">
        <v>0</v>
      </c>
      <c r="U124" s="80">
        <v>0</v>
      </c>
      <c r="V124" s="80">
        <v>0</v>
      </c>
      <c r="W124" s="80">
        <v>0</v>
      </c>
      <c r="X124" s="80">
        <v>0</v>
      </c>
      <c r="Y124" s="80">
        <v>0</v>
      </c>
      <c r="Z124" s="80">
        <v>0</v>
      </c>
      <c r="AA124" s="80">
        <v>0</v>
      </c>
      <c r="AB124" s="80">
        <v>0</v>
      </c>
      <c r="AC124" s="80">
        <v>0</v>
      </c>
    </row>
    <row r="125" spans="1:38" ht="19.399999999999999" customHeight="1" thickBot="1">
      <c r="A125" s="60" t="s">
        <v>1</v>
      </c>
      <c r="B125" s="59"/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68"/>
      <c r="AE125" s="68"/>
      <c r="AF125" s="68"/>
      <c r="AG125" s="68"/>
      <c r="AH125" s="68"/>
      <c r="AI125" s="68"/>
      <c r="AJ125" s="68"/>
      <c r="AK125" s="68"/>
      <c r="AL125" s="68"/>
    </row>
    <row r="126" spans="1:38" s="68" customFormat="1" ht="20.399999999999999" customHeight="1">
      <c r="A126" s="110" t="s">
        <v>55</v>
      </c>
      <c r="B126" s="62" t="s">
        <v>83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  <c r="H126" s="80">
        <v>0</v>
      </c>
      <c r="I126" s="80">
        <v>0</v>
      </c>
      <c r="J126" s="80">
        <v>0</v>
      </c>
      <c r="K126" s="80">
        <v>0</v>
      </c>
      <c r="L126" s="80">
        <v>0</v>
      </c>
      <c r="M126" s="80">
        <v>0</v>
      </c>
      <c r="N126" s="80">
        <v>0</v>
      </c>
      <c r="O126" s="80">
        <v>0</v>
      </c>
      <c r="P126" s="80">
        <v>0</v>
      </c>
      <c r="Q126" s="80">
        <v>0</v>
      </c>
      <c r="R126" s="80">
        <v>0</v>
      </c>
      <c r="S126" s="80">
        <v>0</v>
      </c>
      <c r="T126" s="80">
        <v>0</v>
      </c>
      <c r="U126" s="80">
        <v>0</v>
      </c>
      <c r="V126" s="80">
        <v>0</v>
      </c>
      <c r="W126" s="80">
        <v>0</v>
      </c>
      <c r="X126" s="80">
        <v>0</v>
      </c>
      <c r="Y126" s="80">
        <v>0</v>
      </c>
      <c r="Z126" s="80">
        <v>0</v>
      </c>
      <c r="AA126" s="80">
        <v>0</v>
      </c>
      <c r="AB126" s="80">
        <v>0</v>
      </c>
      <c r="AC126" s="80">
        <v>0</v>
      </c>
    </row>
    <row r="127" spans="1:38" s="68" customFormat="1" ht="20.399999999999999" customHeight="1">
      <c r="A127" s="111"/>
      <c r="B127" s="61" t="s">
        <v>2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  <c r="H127" s="80">
        <v>0</v>
      </c>
      <c r="I127" s="80">
        <v>0</v>
      </c>
      <c r="J127" s="80">
        <v>0</v>
      </c>
      <c r="K127" s="80">
        <v>0</v>
      </c>
      <c r="L127" s="80">
        <v>0</v>
      </c>
      <c r="M127" s="80">
        <v>0</v>
      </c>
      <c r="N127" s="80">
        <v>0</v>
      </c>
      <c r="O127" s="80">
        <v>0</v>
      </c>
      <c r="P127" s="80">
        <v>0</v>
      </c>
      <c r="Q127" s="80">
        <v>0</v>
      </c>
      <c r="R127" s="80">
        <v>0</v>
      </c>
      <c r="S127" s="80">
        <v>0</v>
      </c>
      <c r="T127" s="80">
        <v>0</v>
      </c>
      <c r="U127" s="80">
        <v>0</v>
      </c>
      <c r="V127" s="80">
        <v>0</v>
      </c>
      <c r="W127" s="80">
        <v>0</v>
      </c>
      <c r="X127" s="80">
        <v>0</v>
      </c>
      <c r="Y127" s="80">
        <v>0</v>
      </c>
      <c r="Z127" s="80">
        <v>0</v>
      </c>
      <c r="AA127" s="80">
        <v>0</v>
      </c>
      <c r="AB127" s="80">
        <v>0</v>
      </c>
      <c r="AC127" s="80">
        <v>0</v>
      </c>
    </row>
    <row r="128" spans="1:38" s="68" customFormat="1" ht="24" customHeight="1">
      <c r="A128" s="112"/>
      <c r="B128" s="61" t="s">
        <v>7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  <c r="H128" s="80">
        <v>0</v>
      </c>
      <c r="I128" s="80">
        <v>0</v>
      </c>
      <c r="J128" s="80">
        <v>0</v>
      </c>
      <c r="K128" s="80">
        <v>0</v>
      </c>
      <c r="L128" s="80">
        <v>0</v>
      </c>
      <c r="M128" s="80">
        <v>0</v>
      </c>
      <c r="N128" s="80">
        <v>0</v>
      </c>
      <c r="O128" s="80">
        <v>0</v>
      </c>
      <c r="P128" s="80">
        <v>0</v>
      </c>
      <c r="Q128" s="80">
        <v>0</v>
      </c>
      <c r="R128" s="80">
        <v>0</v>
      </c>
      <c r="S128" s="80">
        <v>0</v>
      </c>
      <c r="T128" s="80">
        <v>0</v>
      </c>
      <c r="U128" s="80">
        <v>0</v>
      </c>
      <c r="V128" s="80">
        <v>0</v>
      </c>
      <c r="W128" s="80">
        <v>0</v>
      </c>
      <c r="X128" s="80">
        <v>0</v>
      </c>
      <c r="Y128" s="80">
        <v>0</v>
      </c>
      <c r="Z128" s="80">
        <v>0</v>
      </c>
      <c r="AA128" s="80">
        <v>0</v>
      </c>
      <c r="AB128" s="80">
        <v>0</v>
      </c>
      <c r="AC128" s="80">
        <v>0</v>
      </c>
    </row>
    <row r="129" spans="1:38" ht="17.5" thickBot="1">
      <c r="A129" s="60" t="s">
        <v>1</v>
      </c>
      <c r="B129" s="59"/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68"/>
      <c r="AE129" s="68"/>
      <c r="AF129" s="68"/>
      <c r="AG129" s="68"/>
      <c r="AH129" s="68"/>
      <c r="AI129" s="68"/>
      <c r="AJ129" s="68"/>
      <c r="AK129" s="68"/>
      <c r="AL129" s="68"/>
    </row>
    <row r="130" spans="1:38" s="68" customFormat="1">
      <c r="A130" s="110" t="s">
        <v>56</v>
      </c>
      <c r="B130" s="62" t="s">
        <v>83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  <c r="H130" s="80">
        <v>0</v>
      </c>
      <c r="I130" s="80">
        <v>0</v>
      </c>
      <c r="J130" s="80">
        <v>0</v>
      </c>
      <c r="K130" s="80">
        <v>0</v>
      </c>
      <c r="L130" s="80">
        <v>0</v>
      </c>
      <c r="M130" s="80">
        <v>0</v>
      </c>
      <c r="N130" s="80">
        <v>0</v>
      </c>
      <c r="O130" s="80">
        <v>0</v>
      </c>
      <c r="P130" s="80">
        <v>0</v>
      </c>
      <c r="Q130" s="80">
        <v>0</v>
      </c>
      <c r="R130" s="80">
        <v>0</v>
      </c>
      <c r="S130" s="80">
        <v>0</v>
      </c>
      <c r="T130" s="80">
        <v>0</v>
      </c>
      <c r="U130" s="80">
        <v>0</v>
      </c>
      <c r="V130" s="80">
        <v>0</v>
      </c>
      <c r="W130" s="80">
        <v>0</v>
      </c>
      <c r="X130" s="80">
        <v>0</v>
      </c>
      <c r="Y130" s="80">
        <v>0</v>
      </c>
      <c r="Z130" s="80">
        <v>0</v>
      </c>
      <c r="AA130" s="80">
        <v>0</v>
      </c>
      <c r="AB130" s="80">
        <v>0</v>
      </c>
      <c r="AC130" s="80">
        <v>0</v>
      </c>
    </row>
    <row r="131" spans="1:38" s="68" customFormat="1">
      <c r="A131" s="111"/>
      <c r="B131" s="61" t="s">
        <v>2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  <c r="L131" s="80">
        <v>0</v>
      </c>
      <c r="M131" s="80">
        <v>0</v>
      </c>
      <c r="N131" s="80">
        <v>0</v>
      </c>
      <c r="O131" s="80">
        <v>0</v>
      </c>
      <c r="P131" s="80">
        <v>0</v>
      </c>
      <c r="Q131" s="80">
        <v>0</v>
      </c>
      <c r="R131" s="80">
        <v>0</v>
      </c>
      <c r="S131" s="80">
        <v>0</v>
      </c>
      <c r="T131" s="80">
        <v>0</v>
      </c>
      <c r="U131" s="80">
        <v>0</v>
      </c>
      <c r="V131" s="80">
        <v>0</v>
      </c>
      <c r="W131" s="80">
        <v>0</v>
      </c>
      <c r="X131" s="80">
        <v>0</v>
      </c>
      <c r="Y131" s="80">
        <v>0</v>
      </c>
      <c r="Z131" s="80">
        <v>0</v>
      </c>
      <c r="AA131" s="80">
        <v>0</v>
      </c>
      <c r="AB131" s="80">
        <v>0</v>
      </c>
      <c r="AC131" s="80">
        <v>0</v>
      </c>
    </row>
    <row r="132" spans="1:38" s="68" customFormat="1">
      <c r="A132" s="112"/>
      <c r="B132" s="61" t="s">
        <v>7</v>
      </c>
      <c r="C132" s="80">
        <v>6060688.7520000003</v>
      </c>
      <c r="D132" s="80">
        <v>2749493.4330000002</v>
      </c>
      <c r="E132" s="80">
        <v>8810182.1850000005</v>
      </c>
      <c r="F132" s="80">
        <v>4999493</v>
      </c>
      <c r="G132" s="80">
        <v>538569</v>
      </c>
      <c r="H132" s="80">
        <v>5538062</v>
      </c>
      <c r="I132" s="80">
        <v>1061195.7520000001</v>
      </c>
      <c r="J132" s="80">
        <v>2210924.4330000002</v>
      </c>
      <c r="K132" s="80">
        <v>3272120.1850000001</v>
      </c>
      <c r="L132" s="80">
        <v>0</v>
      </c>
      <c r="M132" s="80">
        <v>0</v>
      </c>
      <c r="N132" s="80">
        <v>0</v>
      </c>
      <c r="O132" s="80">
        <v>0</v>
      </c>
      <c r="P132" s="80">
        <v>0</v>
      </c>
      <c r="Q132" s="80">
        <v>0</v>
      </c>
      <c r="R132" s="80">
        <v>0</v>
      </c>
      <c r="S132" s="80">
        <v>0</v>
      </c>
      <c r="T132" s="80">
        <v>0</v>
      </c>
      <c r="U132" s="80">
        <v>0</v>
      </c>
      <c r="V132" s="80">
        <v>0</v>
      </c>
      <c r="W132" s="80">
        <v>0</v>
      </c>
      <c r="X132" s="80">
        <v>0</v>
      </c>
      <c r="Y132" s="80">
        <v>0</v>
      </c>
      <c r="Z132" s="80">
        <v>0</v>
      </c>
      <c r="AA132" s="80">
        <v>0</v>
      </c>
      <c r="AB132" s="80">
        <v>0</v>
      </c>
      <c r="AC132" s="80">
        <v>0</v>
      </c>
    </row>
    <row r="133" spans="1:38" ht="17.5" thickBot="1">
      <c r="A133" s="60" t="s">
        <v>1</v>
      </c>
      <c r="B133" s="59"/>
      <c r="C133" s="79">
        <v>6060688.7520000003</v>
      </c>
      <c r="D133" s="79">
        <v>2749493.4330000002</v>
      </c>
      <c r="E133" s="79">
        <v>8810182.1850000005</v>
      </c>
      <c r="F133" s="79">
        <v>4999493</v>
      </c>
      <c r="G133" s="79">
        <v>538569</v>
      </c>
      <c r="H133" s="79">
        <v>5538062</v>
      </c>
      <c r="I133" s="79">
        <v>1061195.7520000001</v>
      </c>
      <c r="J133" s="79">
        <v>2210924.4330000002</v>
      </c>
      <c r="K133" s="79">
        <v>3272120.1850000001</v>
      </c>
      <c r="L133" s="79">
        <v>0</v>
      </c>
      <c r="M133" s="79">
        <v>0</v>
      </c>
      <c r="N133" s="79">
        <v>0</v>
      </c>
      <c r="O133" s="79">
        <v>0</v>
      </c>
      <c r="P133" s="79">
        <v>0</v>
      </c>
      <c r="Q133" s="79">
        <v>0</v>
      </c>
      <c r="R133" s="79">
        <v>0</v>
      </c>
      <c r="S133" s="79">
        <v>0</v>
      </c>
      <c r="T133" s="79">
        <v>0</v>
      </c>
      <c r="U133" s="79">
        <v>0</v>
      </c>
      <c r="V133" s="79">
        <v>0</v>
      </c>
      <c r="W133" s="79">
        <v>0</v>
      </c>
      <c r="X133" s="79">
        <v>0</v>
      </c>
      <c r="Y133" s="79">
        <v>0</v>
      </c>
      <c r="Z133" s="79">
        <v>0</v>
      </c>
      <c r="AA133" s="79">
        <v>0</v>
      </c>
      <c r="AB133" s="79">
        <v>0</v>
      </c>
      <c r="AC133" s="79">
        <v>0</v>
      </c>
      <c r="AD133" s="68"/>
      <c r="AE133" s="68"/>
      <c r="AF133" s="68"/>
      <c r="AG133" s="68"/>
      <c r="AH133" s="68"/>
      <c r="AI133" s="68"/>
      <c r="AJ133" s="68"/>
      <c r="AK133" s="68"/>
      <c r="AL133" s="68"/>
    </row>
    <row r="134" spans="1:38" s="68" customFormat="1">
      <c r="A134" s="110" t="s">
        <v>57</v>
      </c>
      <c r="B134" s="62" t="s">
        <v>83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0">
        <v>0</v>
      </c>
      <c r="K134" s="80">
        <v>0</v>
      </c>
      <c r="L134" s="80">
        <v>0</v>
      </c>
      <c r="M134" s="80">
        <v>0</v>
      </c>
      <c r="N134" s="80">
        <v>0</v>
      </c>
      <c r="O134" s="80">
        <v>0</v>
      </c>
      <c r="P134" s="80">
        <v>0</v>
      </c>
      <c r="Q134" s="80">
        <v>0</v>
      </c>
      <c r="R134" s="80">
        <v>0</v>
      </c>
      <c r="S134" s="80">
        <v>0</v>
      </c>
      <c r="T134" s="80">
        <v>0</v>
      </c>
      <c r="U134" s="80">
        <v>0</v>
      </c>
      <c r="V134" s="80">
        <v>0</v>
      </c>
      <c r="W134" s="80">
        <v>0</v>
      </c>
      <c r="X134" s="80">
        <v>0</v>
      </c>
      <c r="Y134" s="80">
        <v>0</v>
      </c>
      <c r="Z134" s="80">
        <v>0</v>
      </c>
      <c r="AA134" s="80">
        <v>0</v>
      </c>
      <c r="AB134" s="80">
        <v>0</v>
      </c>
      <c r="AC134" s="80">
        <v>0</v>
      </c>
    </row>
    <row r="135" spans="1:38" s="68" customFormat="1">
      <c r="A135" s="111"/>
      <c r="B135" s="61" t="s">
        <v>2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  <c r="H135" s="80">
        <v>0</v>
      </c>
      <c r="I135" s="80">
        <v>0</v>
      </c>
      <c r="J135" s="80">
        <v>0</v>
      </c>
      <c r="K135" s="80">
        <v>0</v>
      </c>
      <c r="L135" s="80">
        <v>0</v>
      </c>
      <c r="M135" s="80">
        <v>0</v>
      </c>
      <c r="N135" s="80">
        <v>0</v>
      </c>
      <c r="O135" s="80">
        <v>0</v>
      </c>
      <c r="P135" s="80">
        <v>0</v>
      </c>
      <c r="Q135" s="80">
        <v>0</v>
      </c>
      <c r="R135" s="80">
        <v>0</v>
      </c>
      <c r="S135" s="80">
        <v>0</v>
      </c>
      <c r="T135" s="80">
        <v>0</v>
      </c>
      <c r="U135" s="80">
        <v>0</v>
      </c>
      <c r="V135" s="80">
        <v>0</v>
      </c>
      <c r="W135" s="80">
        <v>0</v>
      </c>
      <c r="X135" s="80">
        <v>0</v>
      </c>
      <c r="Y135" s="80">
        <v>0</v>
      </c>
      <c r="Z135" s="80">
        <v>0</v>
      </c>
      <c r="AA135" s="80">
        <v>0</v>
      </c>
      <c r="AB135" s="80">
        <v>0</v>
      </c>
      <c r="AC135" s="80">
        <v>0</v>
      </c>
    </row>
    <row r="136" spans="1:38" s="68" customFormat="1">
      <c r="A136" s="112"/>
      <c r="B136" s="61" t="s">
        <v>7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  <c r="H136" s="80">
        <v>0</v>
      </c>
      <c r="I136" s="80">
        <v>0</v>
      </c>
      <c r="J136" s="80">
        <v>0</v>
      </c>
      <c r="K136" s="80">
        <v>0</v>
      </c>
      <c r="L136" s="80">
        <v>0</v>
      </c>
      <c r="M136" s="80">
        <v>0</v>
      </c>
      <c r="N136" s="80">
        <v>0</v>
      </c>
      <c r="O136" s="80">
        <v>0</v>
      </c>
      <c r="P136" s="80">
        <v>0</v>
      </c>
      <c r="Q136" s="80">
        <v>0</v>
      </c>
      <c r="R136" s="80">
        <v>0</v>
      </c>
      <c r="S136" s="80">
        <v>0</v>
      </c>
      <c r="T136" s="80">
        <v>0</v>
      </c>
      <c r="U136" s="80">
        <v>0</v>
      </c>
      <c r="V136" s="80">
        <v>0</v>
      </c>
      <c r="W136" s="80">
        <v>0</v>
      </c>
      <c r="X136" s="80">
        <v>0</v>
      </c>
      <c r="Y136" s="80">
        <v>0</v>
      </c>
      <c r="Z136" s="80">
        <v>0</v>
      </c>
      <c r="AA136" s="80">
        <v>0</v>
      </c>
      <c r="AB136" s="80">
        <v>0</v>
      </c>
      <c r="AC136" s="80">
        <v>0</v>
      </c>
    </row>
    <row r="137" spans="1:38" ht="17.5" thickBot="1">
      <c r="A137" s="60" t="s">
        <v>1</v>
      </c>
      <c r="B137" s="59"/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68"/>
      <c r="AE137" s="68"/>
      <c r="AF137" s="68"/>
      <c r="AG137" s="68"/>
      <c r="AH137" s="68"/>
      <c r="AI137" s="68"/>
      <c r="AJ137" s="68"/>
      <c r="AK137" s="68"/>
      <c r="AL137" s="68"/>
    </row>
    <row r="138" spans="1:38" s="68" customFormat="1">
      <c r="A138" s="110" t="s">
        <v>58</v>
      </c>
      <c r="B138" s="62" t="s">
        <v>83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0">
        <v>0</v>
      </c>
      <c r="K138" s="80">
        <v>0</v>
      </c>
      <c r="L138" s="80">
        <v>0</v>
      </c>
      <c r="M138" s="80">
        <v>0</v>
      </c>
      <c r="N138" s="80">
        <v>0</v>
      </c>
      <c r="O138" s="80">
        <v>0</v>
      </c>
      <c r="P138" s="80">
        <v>0</v>
      </c>
      <c r="Q138" s="80">
        <v>0</v>
      </c>
      <c r="R138" s="80">
        <v>0</v>
      </c>
      <c r="S138" s="80">
        <v>0</v>
      </c>
      <c r="T138" s="80">
        <v>0</v>
      </c>
      <c r="U138" s="80">
        <v>0</v>
      </c>
      <c r="V138" s="80">
        <v>0</v>
      </c>
      <c r="W138" s="80">
        <v>0</v>
      </c>
      <c r="X138" s="80">
        <v>0</v>
      </c>
      <c r="Y138" s="80">
        <v>0</v>
      </c>
      <c r="Z138" s="80">
        <v>0</v>
      </c>
      <c r="AA138" s="80">
        <v>0</v>
      </c>
      <c r="AB138" s="80">
        <v>0</v>
      </c>
      <c r="AC138" s="80">
        <v>0</v>
      </c>
    </row>
    <row r="139" spans="1:38" s="68" customFormat="1">
      <c r="A139" s="111"/>
      <c r="B139" s="61" t="s">
        <v>2</v>
      </c>
      <c r="C139" s="80">
        <v>12132000</v>
      </c>
      <c r="D139" s="80">
        <v>20080433</v>
      </c>
      <c r="E139" s="80">
        <v>32212433</v>
      </c>
      <c r="F139" s="80">
        <v>0</v>
      </c>
      <c r="G139" s="80">
        <v>1973</v>
      </c>
      <c r="H139" s="80">
        <v>1973</v>
      </c>
      <c r="I139" s="80">
        <v>0</v>
      </c>
      <c r="J139" s="80">
        <v>0</v>
      </c>
      <c r="K139" s="80">
        <v>0</v>
      </c>
      <c r="L139" s="80">
        <v>0</v>
      </c>
      <c r="M139" s="80">
        <v>0</v>
      </c>
      <c r="N139" s="80">
        <v>0</v>
      </c>
      <c r="O139" s="80">
        <v>0</v>
      </c>
      <c r="P139" s="80">
        <v>0</v>
      </c>
      <c r="Q139" s="80">
        <v>0</v>
      </c>
      <c r="R139" s="80">
        <v>0</v>
      </c>
      <c r="S139" s="80">
        <v>0</v>
      </c>
      <c r="T139" s="80">
        <v>0</v>
      </c>
      <c r="U139" s="80">
        <v>12132000</v>
      </c>
      <c r="V139" s="80">
        <v>20078460</v>
      </c>
      <c r="W139" s="80">
        <v>32210460</v>
      </c>
      <c r="X139" s="80">
        <v>0</v>
      </c>
      <c r="Y139" s="80">
        <v>0</v>
      </c>
      <c r="Z139" s="80">
        <v>0</v>
      </c>
      <c r="AA139" s="80">
        <v>0</v>
      </c>
      <c r="AB139" s="80">
        <v>0</v>
      </c>
      <c r="AC139" s="80">
        <v>0</v>
      </c>
    </row>
    <row r="140" spans="1:38" s="68" customFormat="1">
      <c r="A140" s="112"/>
      <c r="B140" s="61" t="s">
        <v>7</v>
      </c>
      <c r="C140" s="80">
        <v>33132166</v>
      </c>
      <c r="D140" s="80">
        <v>34042469</v>
      </c>
      <c r="E140" s="80">
        <v>67174635</v>
      </c>
      <c r="F140" s="80">
        <v>33132166</v>
      </c>
      <c r="G140" s="80">
        <v>34042469</v>
      </c>
      <c r="H140" s="80">
        <v>67174635</v>
      </c>
      <c r="I140" s="80">
        <v>0</v>
      </c>
      <c r="J140" s="80">
        <v>0</v>
      </c>
      <c r="K140" s="80">
        <v>0</v>
      </c>
      <c r="L140" s="80">
        <v>0</v>
      </c>
      <c r="M140" s="80">
        <v>0</v>
      </c>
      <c r="N140" s="80">
        <v>0</v>
      </c>
      <c r="O140" s="80">
        <v>0</v>
      </c>
      <c r="P140" s="80">
        <v>0</v>
      </c>
      <c r="Q140" s="80">
        <v>0</v>
      </c>
      <c r="R140" s="80">
        <v>0</v>
      </c>
      <c r="S140" s="80">
        <v>0</v>
      </c>
      <c r="T140" s="80">
        <v>0</v>
      </c>
      <c r="U140" s="80">
        <v>0</v>
      </c>
      <c r="V140" s="80">
        <v>0</v>
      </c>
      <c r="W140" s="80">
        <v>0</v>
      </c>
      <c r="X140" s="80">
        <v>0</v>
      </c>
      <c r="Y140" s="80">
        <v>0</v>
      </c>
      <c r="Z140" s="80">
        <v>0</v>
      </c>
      <c r="AA140" s="80">
        <v>0</v>
      </c>
      <c r="AB140" s="80">
        <v>0</v>
      </c>
      <c r="AC140" s="80">
        <v>0</v>
      </c>
    </row>
    <row r="141" spans="1:38" ht="17.5" thickBot="1">
      <c r="A141" s="60" t="s">
        <v>1</v>
      </c>
      <c r="B141" s="59"/>
      <c r="C141" s="79">
        <v>45264166</v>
      </c>
      <c r="D141" s="79">
        <v>54122902</v>
      </c>
      <c r="E141" s="79">
        <v>99387068</v>
      </c>
      <c r="F141" s="79">
        <v>33132166</v>
      </c>
      <c r="G141" s="79">
        <v>34044442</v>
      </c>
      <c r="H141" s="79">
        <v>67176608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12132000</v>
      </c>
      <c r="V141" s="79">
        <v>20078460</v>
      </c>
      <c r="W141" s="79">
        <v>32210460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68"/>
      <c r="AE141" s="68"/>
      <c r="AF141" s="68"/>
      <c r="AG141" s="68"/>
      <c r="AH141" s="68"/>
      <c r="AI141" s="68"/>
      <c r="AJ141" s="68"/>
      <c r="AK141" s="68"/>
      <c r="AL141" s="68"/>
    </row>
    <row r="142" spans="1:38" s="68" customFormat="1">
      <c r="A142" s="110" t="s">
        <v>59</v>
      </c>
      <c r="B142" s="62" t="s">
        <v>83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  <c r="H142" s="80">
        <v>0</v>
      </c>
      <c r="I142" s="80">
        <v>0</v>
      </c>
      <c r="J142" s="80">
        <v>0</v>
      </c>
      <c r="K142" s="80">
        <v>0</v>
      </c>
      <c r="L142" s="80">
        <v>0</v>
      </c>
      <c r="M142" s="80">
        <v>0</v>
      </c>
      <c r="N142" s="80">
        <v>0</v>
      </c>
      <c r="O142" s="80">
        <v>0</v>
      </c>
      <c r="P142" s="80">
        <v>0</v>
      </c>
      <c r="Q142" s="80">
        <v>0</v>
      </c>
      <c r="R142" s="80">
        <v>0</v>
      </c>
      <c r="S142" s="80">
        <v>0</v>
      </c>
      <c r="T142" s="80">
        <v>0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  <c r="Z142" s="80">
        <v>0</v>
      </c>
      <c r="AA142" s="80">
        <v>0</v>
      </c>
      <c r="AB142" s="80">
        <v>0</v>
      </c>
      <c r="AC142" s="80">
        <v>0</v>
      </c>
    </row>
    <row r="143" spans="1:38" s="68" customFormat="1">
      <c r="A143" s="111"/>
      <c r="B143" s="61" t="s">
        <v>2</v>
      </c>
      <c r="C143" s="80">
        <v>9099000</v>
      </c>
      <c r="D143" s="80">
        <v>2547720</v>
      </c>
      <c r="E143" s="80">
        <v>11646720</v>
      </c>
      <c r="F143" s="80">
        <v>0</v>
      </c>
      <c r="G143" s="80">
        <v>0</v>
      </c>
      <c r="H143" s="80">
        <v>0</v>
      </c>
      <c r="I143" s="80">
        <v>0</v>
      </c>
      <c r="J143" s="80">
        <v>0</v>
      </c>
      <c r="K143" s="80">
        <v>0</v>
      </c>
      <c r="L143" s="80">
        <v>0</v>
      </c>
      <c r="M143" s="80">
        <v>0</v>
      </c>
      <c r="N143" s="80">
        <v>0</v>
      </c>
      <c r="O143" s="80">
        <v>0</v>
      </c>
      <c r="P143" s="80">
        <v>0</v>
      </c>
      <c r="Q143" s="80">
        <v>0</v>
      </c>
      <c r="R143" s="80">
        <v>0</v>
      </c>
      <c r="S143" s="80">
        <v>0</v>
      </c>
      <c r="T143" s="80">
        <v>0</v>
      </c>
      <c r="U143" s="80">
        <v>9099000</v>
      </c>
      <c r="V143" s="80">
        <v>2547720</v>
      </c>
      <c r="W143" s="80">
        <v>11646720</v>
      </c>
      <c r="X143" s="80">
        <v>0</v>
      </c>
      <c r="Y143" s="80">
        <v>0</v>
      </c>
      <c r="Z143" s="80">
        <v>0</v>
      </c>
      <c r="AA143" s="80">
        <v>0</v>
      </c>
      <c r="AB143" s="80">
        <v>0</v>
      </c>
      <c r="AC143" s="80">
        <v>0</v>
      </c>
    </row>
    <row r="144" spans="1:38" s="68" customFormat="1">
      <c r="A144" s="112"/>
      <c r="B144" s="61" t="s">
        <v>7</v>
      </c>
      <c r="C144" s="80">
        <v>4380171</v>
      </c>
      <c r="D144" s="80">
        <v>957232</v>
      </c>
      <c r="E144" s="80">
        <v>5337403</v>
      </c>
      <c r="F144" s="80">
        <v>4380171</v>
      </c>
      <c r="G144" s="80">
        <v>957232</v>
      </c>
      <c r="H144" s="80">
        <v>5337403</v>
      </c>
      <c r="I144" s="80">
        <v>0</v>
      </c>
      <c r="J144" s="80">
        <v>0</v>
      </c>
      <c r="K144" s="80">
        <v>0</v>
      </c>
      <c r="L144" s="80">
        <v>0</v>
      </c>
      <c r="M144" s="80">
        <v>0</v>
      </c>
      <c r="N144" s="80">
        <v>0</v>
      </c>
      <c r="O144" s="80">
        <v>0</v>
      </c>
      <c r="P144" s="80">
        <v>0</v>
      </c>
      <c r="Q144" s="80">
        <v>0</v>
      </c>
      <c r="R144" s="80">
        <v>0</v>
      </c>
      <c r="S144" s="80">
        <v>0</v>
      </c>
      <c r="T144" s="80">
        <v>0</v>
      </c>
      <c r="U144" s="80">
        <v>0</v>
      </c>
      <c r="V144" s="80">
        <v>0</v>
      </c>
      <c r="W144" s="80">
        <v>0</v>
      </c>
      <c r="X144" s="80">
        <v>0</v>
      </c>
      <c r="Y144" s="80">
        <v>0</v>
      </c>
      <c r="Z144" s="80">
        <v>0</v>
      </c>
      <c r="AA144" s="80">
        <v>0</v>
      </c>
      <c r="AB144" s="80">
        <v>0</v>
      </c>
      <c r="AC144" s="80">
        <v>0</v>
      </c>
    </row>
    <row r="145" spans="1:38" ht="17.5" thickBot="1">
      <c r="A145" s="60" t="s">
        <v>1</v>
      </c>
      <c r="B145" s="59"/>
      <c r="C145" s="79">
        <v>13479171</v>
      </c>
      <c r="D145" s="79">
        <v>3504952</v>
      </c>
      <c r="E145" s="79">
        <v>16984123</v>
      </c>
      <c r="F145" s="79">
        <v>4380171</v>
      </c>
      <c r="G145" s="79">
        <v>957232</v>
      </c>
      <c r="H145" s="79">
        <v>5337403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9099000</v>
      </c>
      <c r="V145" s="79">
        <v>2547720</v>
      </c>
      <c r="W145" s="79">
        <v>11646720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68"/>
      <c r="AE145" s="68"/>
      <c r="AF145" s="68"/>
      <c r="AG145" s="68"/>
      <c r="AH145" s="68"/>
      <c r="AI145" s="68"/>
      <c r="AJ145" s="68"/>
      <c r="AK145" s="68"/>
      <c r="AL145" s="68"/>
    </row>
    <row r="146" spans="1:38" s="68" customFormat="1">
      <c r="A146" s="110" t="s">
        <v>60</v>
      </c>
      <c r="B146" s="62" t="s">
        <v>83</v>
      </c>
      <c r="C146" s="80">
        <v>1771133</v>
      </c>
      <c r="D146" s="80">
        <v>6533638</v>
      </c>
      <c r="E146" s="80">
        <v>8304771</v>
      </c>
      <c r="F146" s="80">
        <v>0</v>
      </c>
      <c r="G146" s="80">
        <v>0</v>
      </c>
      <c r="H146" s="80">
        <v>0</v>
      </c>
      <c r="I146" s="80">
        <v>0</v>
      </c>
      <c r="J146" s="80">
        <v>0</v>
      </c>
      <c r="K146" s="80">
        <v>0</v>
      </c>
      <c r="L146" s="80">
        <v>0</v>
      </c>
      <c r="M146" s="80">
        <v>0</v>
      </c>
      <c r="N146" s="80">
        <v>0</v>
      </c>
      <c r="O146" s="80">
        <v>0</v>
      </c>
      <c r="P146" s="80">
        <v>0</v>
      </c>
      <c r="Q146" s="80">
        <v>0</v>
      </c>
      <c r="R146" s="80">
        <v>0</v>
      </c>
      <c r="S146" s="80">
        <v>0</v>
      </c>
      <c r="T146" s="80">
        <v>0</v>
      </c>
      <c r="U146" s="80">
        <v>0</v>
      </c>
      <c r="V146" s="80">
        <v>6059969</v>
      </c>
      <c r="W146" s="80">
        <v>6059969</v>
      </c>
      <c r="X146" s="80">
        <v>0</v>
      </c>
      <c r="Y146" s="80">
        <v>0</v>
      </c>
      <c r="Z146" s="80">
        <v>0</v>
      </c>
      <c r="AA146" s="80">
        <v>1771133</v>
      </c>
      <c r="AB146" s="80">
        <v>473669</v>
      </c>
      <c r="AC146" s="80">
        <v>2244802</v>
      </c>
    </row>
    <row r="147" spans="1:38" s="68" customFormat="1">
      <c r="A147" s="111"/>
      <c r="B147" s="61" t="s">
        <v>2</v>
      </c>
      <c r="C147" s="80">
        <v>15170997</v>
      </c>
      <c r="D147" s="80">
        <v>0</v>
      </c>
      <c r="E147" s="80">
        <v>15170997</v>
      </c>
      <c r="F147" s="80">
        <v>0</v>
      </c>
      <c r="G147" s="80">
        <v>0</v>
      </c>
      <c r="H147" s="80">
        <v>0</v>
      </c>
      <c r="I147" s="80">
        <v>0</v>
      </c>
      <c r="J147" s="80">
        <v>0</v>
      </c>
      <c r="K147" s="80">
        <v>0</v>
      </c>
      <c r="L147" s="80">
        <v>0</v>
      </c>
      <c r="M147" s="80">
        <v>0</v>
      </c>
      <c r="N147" s="80">
        <v>0</v>
      </c>
      <c r="O147" s="80">
        <v>0</v>
      </c>
      <c r="P147" s="80">
        <v>0</v>
      </c>
      <c r="Q147" s="80">
        <v>0</v>
      </c>
      <c r="R147" s="80">
        <v>0</v>
      </c>
      <c r="S147" s="80">
        <v>0</v>
      </c>
      <c r="T147" s="80">
        <v>0</v>
      </c>
      <c r="U147" s="80">
        <v>0</v>
      </c>
      <c r="V147" s="80">
        <v>0</v>
      </c>
      <c r="W147" s="80">
        <v>0</v>
      </c>
      <c r="X147" s="80">
        <v>0</v>
      </c>
      <c r="Y147" s="80">
        <v>0</v>
      </c>
      <c r="Z147" s="80">
        <v>0</v>
      </c>
      <c r="AA147" s="80">
        <v>15170997</v>
      </c>
      <c r="AB147" s="80">
        <v>0</v>
      </c>
      <c r="AC147" s="80">
        <v>15170997</v>
      </c>
    </row>
    <row r="148" spans="1:38" s="68" customFormat="1">
      <c r="A148" s="112"/>
      <c r="B148" s="61" t="s">
        <v>7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  <c r="H148" s="80">
        <v>0</v>
      </c>
      <c r="I148" s="80">
        <v>0</v>
      </c>
      <c r="J148" s="80">
        <v>0</v>
      </c>
      <c r="K148" s="80">
        <v>0</v>
      </c>
      <c r="L148" s="80">
        <v>0</v>
      </c>
      <c r="M148" s="80">
        <v>0</v>
      </c>
      <c r="N148" s="80">
        <v>0</v>
      </c>
      <c r="O148" s="80">
        <v>0</v>
      </c>
      <c r="P148" s="80">
        <v>0</v>
      </c>
      <c r="Q148" s="80">
        <v>0</v>
      </c>
      <c r="R148" s="80">
        <v>0</v>
      </c>
      <c r="S148" s="80">
        <v>0</v>
      </c>
      <c r="T148" s="80">
        <v>0</v>
      </c>
      <c r="U148" s="80">
        <v>0</v>
      </c>
      <c r="V148" s="80">
        <v>0</v>
      </c>
      <c r="W148" s="80">
        <v>0</v>
      </c>
      <c r="X148" s="80">
        <v>0</v>
      </c>
      <c r="Y148" s="80">
        <v>0</v>
      </c>
      <c r="Z148" s="80">
        <v>0</v>
      </c>
      <c r="AA148" s="80">
        <v>0</v>
      </c>
      <c r="AB148" s="80">
        <v>0</v>
      </c>
      <c r="AC148" s="80">
        <v>0</v>
      </c>
    </row>
    <row r="149" spans="1:38" ht="17.5" thickBot="1">
      <c r="A149" s="60" t="s">
        <v>1</v>
      </c>
      <c r="B149" s="59"/>
      <c r="C149" s="79">
        <v>16942130</v>
      </c>
      <c r="D149" s="79">
        <v>6533638</v>
      </c>
      <c r="E149" s="79">
        <v>23475768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6059969</v>
      </c>
      <c r="W149" s="79">
        <v>6059969</v>
      </c>
      <c r="X149" s="79">
        <v>0</v>
      </c>
      <c r="Y149" s="79">
        <v>0</v>
      </c>
      <c r="Z149" s="79">
        <v>0</v>
      </c>
      <c r="AA149" s="79">
        <v>16942130</v>
      </c>
      <c r="AB149" s="79">
        <v>473669</v>
      </c>
      <c r="AC149" s="79">
        <v>17415799</v>
      </c>
      <c r="AD149" s="68"/>
      <c r="AE149" s="68"/>
      <c r="AF149" s="68"/>
      <c r="AG149" s="68"/>
      <c r="AH149" s="68"/>
      <c r="AI149" s="68"/>
      <c r="AJ149" s="68"/>
      <c r="AK149" s="68"/>
      <c r="AL149" s="68"/>
    </row>
    <row r="150" spans="1:38" s="68" customFormat="1" ht="21.65" customHeight="1" thickBot="1">
      <c r="A150" s="76" t="s">
        <v>122</v>
      </c>
      <c r="B150" s="77"/>
      <c r="C150" s="81">
        <v>96910155782</v>
      </c>
      <c r="D150" s="81">
        <v>71990560239</v>
      </c>
      <c r="E150" s="86">
        <v>168900716021</v>
      </c>
      <c r="F150" s="81">
        <v>56161401409</v>
      </c>
      <c r="G150" s="81">
        <v>43482710973</v>
      </c>
      <c r="H150" s="81">
        <v>99644112382</v>
      </c>
      <c r="I150" s="81">
        <v>24398967731</v>
      </c>
      <c r="J150" s="81">
        <v>23281921254</v>
      </c>
      <c r="K150" s="81">
        <v>47680888984</v>
      </c>
      <c r="L150" s="81">
        <v>66195477.950000003</v>
      </c>
      <c r="M150" s="81">
        <v>54050707.259999998</v>
      </c>
      <c r="N150" s="81">
        <v>120246185.2</v>
      </c>
      <c r="O150" s="81">
        <v>2026465775</v>
      </c>
      <c r="P150" s="81">
        <v>805217870.20000005</v>
      </c>
      <c r="Q150" s="81">
        <v>2831683645</v>
      </c>
      <c r="R150" s="81">
        <v>15625417</v>
      </c>
      <c r="S150" s="81">
        <v>50435106.310000002</v>
      </c>
      <c r="T150" s="81">
        <v>66060523.310000002</v>
      </c>
      <c r="U150" s="81">
        <v>10007308863</v>
      </c>
      <c r="V150" s="81">
        <v>2577241603</v>
      </c>
      <c r="W150" s="81">
        <v>12584550466</v>
      </c>
      <c r="X150" s="81">
        <v>823896442</v>
      </c>
      <c r="Y150" s="81">
        <v>397809145</v>
      </c>
      <c r="Z150" s="81">
        <v>1221705587</v>
      </c>
      <c r="AA150" s="81">
        <v>3410294668</v>
      </c>
      <c r="AB150" s="81">
        <v>1341173580</v>
      </c>
      <c r="AC150" s="81">
        <v>4751468249</v>
      </c>
    </row>
    <row r="151" spans="1:38" s="68" customFormat="1" ht="21" customHeight="1">
      <c r="A151" s="83" t="s">
        <v>1</v>
      </c>
      <c r="B151" s="75" t="s">
        <v>83</v>
      </c>
      <c r="C151" s="82">
        <v>14201834337</v>
      </c>
      <c r="D151" s="82">
        <v>11537310399</v>
      </c>
      <c r="E151" s="82">
        <v>25739144735</v>
      </c>
      <c r="F151" s="82">
        <v>10755799050</v>
      </c>
      <c r="G151" s="82">
        <v>9312433264</v>
      </c>
      <c r="H151" s="82">
        <v>20068232314</v>
      </c>
      <c r="I151" s="82">
        <v>1161971023</v>
      </c>
      <c r="J151" s="82">
        <v>777225916</v>
      </c>
      <c r="K151" s="82">
        <v>1939196939</v>
      </c>
      <c r="L151" s="82">
        <v>49864234</v>
      </c>
      <c r="M151" s="82">
        <v>38620163</v>
      </c>
      <c r="N151" s="82">
        <v>88484397</v>
      </c>
      <c r="O151" s="82">
        <v>365284256</v>
      </c>
      <c r="P151" s="82">
        <v>295126266</v>
      </c>
      <c r="Q151" s="82">
        <v>660410523</v>
      </c>
      <c r="R151" s="82">
        <v>3452546</v>
      </c>
      <c r="S151" s="82">
        <v>555935</v>
      </c>
      <c r="T151" s="82">
        <v>4008481</v>
      </c>
      <c r="U151" s="82">
        <v>518055811</v>
      </c>
      <c r="V151" s="82">
        <v>174207527</v>
      </c>
      <c r="W151" s="82">
        <v>692263338</v>
      </c>
      <c r="X151" s="82">
        <v>0</v>
      </c>
      <c r="Y151" s="82">
        <v>303295</v>
      </c>
      <c r="Z151" s="82">
        <v>303295</v>
      </c>
      <c r="AA151" s="82">
        <v>1347407417</v>
      </c>
      <c r="AB151" s="82">
        <v>938838031</v>
      </c>
      <c r="AC151" s="82">
        <v>2286245448</v>
      </c>
    </row>
    <row r="152" spans="1:38" s="68" customFormat="1" ht="19.75" customHeight="1">
      <c r="A152" s="84"/>
      <c r="B152" s="74" t="s">
        <v>2</v>
      </c>
      <c r="C152" s="82">
        <v>18656631268</v>
      </c>
      <c r="D152" s="82">
        <v>15146378471</v>
      </c>
      <c r="E152" s="82">
        <v>33803009739</v>
      </c>
      <c r="F152" s="82">
        <v>5660027560</v>
      </c>
      <c r="G152" s="82">
        <v>5434395496</v>
      </c>
      <c r="H152" s="82">
        <v>11094423055</v>
      </c>
      <c r="I152" s="82">
        <v>7847081913</v>
      </c>
      <c r="J152" s="82">
        <v>7783620129</v>
      </c>
      <c r="K152" s="82">
        <v>15630702043</v>
      </c>
      <c r="L152" s="82">
        <v>7200538</v>
      </c>
      <c r="M152" s="82">
        <v>7417990</v>
      </c>
      <c r="N152" s="82">
        <v>14618528</v>
      </c>
      <c r="O152" s="82">
        <v>196308361</v>
      </c>
      <c r="P152" s="82">
        <v>134555389</v>
      </c>
      <c r="Q152" s="82">
        <v>330863750</v>
      </c>
      <c r="R152" s="82">
        <v>448808</v>
      </c>
      <c r="S152" s="82">
        <v>389170</v>
      </c>
      <c r="T152" s="82">
        <v>837978</v>
      </c>
      <c r="U152" s="82">
        <v>2058780394</v>
      </c>
      <c r="V152" s="82">
        <v>1051379294</v>
      </c>
      <c r="W152" s="82">
        <v>3110159688</v>
      </c>
      <c r="X152" s="82">
        <v>823896442</v>
      </c>
      <c r="Y152" s="82">
        <v>341395350</v>
      </c>
      <c r="Z152" s="82">
        <v>1165291792</v>
      </c>
      <c r="AA152" s="82">
        <v>2062887252</v>
      </c>
      <c r="AB152" s="82">
        <v>393225653</v>
      </c>
      <c r="AC152" s="82">
        <v>2456112905</v>
      </c>
    </row>
    <row r="153" spans="1:38" s="68" customFormat="1" ht="21.65" customHeight="1" thickBot="1">
      <c r="A153" s="85"/>
      <c r="B153" s="78" t="s">
        <v>7</v>
      </c>
      <c r="C153" s="82">
        <v>64051690178</v>
      </c>
      <c r="D153" s="82">
        <v>45306871370</v>
      </c>
      <c r="E153" s="82">
        <v>109358561547</v>
      </c>
      <c r="F153" s="82">
        <v>39745574799</v>
      </c>
      <c r="G153" s="82">
        <v>28735882213</v>
      </c>
      <c r="H153" s="82">
        <v>68481457012</v>
      </c>
      <c r="I153" s="82">
        <v>15389914795</v>
      </c>
      <c r="J153" s="82">
        <v>14721075208</v>
      </c>
      <c r="K153" s="82">
        <v>30110990003</v>
      </c>
      <c r="L153" s="82">
        <v>9130706</v>
      </c>
      <c r="M153" s="82">
        <v>8012554</v>
      </c>
      <c r="N153" s="82">
        <v>17143260</v>
      </c>
      <c r="O153" s="82">
        <v>1464873157</v>
      </c>
      <c r="P153" s="82">
        <v>375536215</v>
      </c>
      <c r="Q153" s="82">
        <v>1840409372</v>
      </c>
      <c r="R153" s="82">
        <v>11724063</v>
      </c>
      <c r="S153" s="82">
        <v>49490001</v>
      </c>
      <c r="T153" s="82">
        <v>61214064</v>
      </c>
      <c r="U153" s="82">
        <v>7430472658</v>
      </c>
      <c r="V153" s="82">
        <v>1351654782</v>
      </c>
      <c r="W153" s="82">
        <v>8782127440</v>
      </c>
      <c r="X153" s="82">
        <v>0</v>
      </c>
      <c r="Y153" s="82">
        <v>56110500</v>
      </c>
      <c r="Z153" s="82">
        <v>56110500</v>
      </c>
      <c r="AA153" s="82">
        <v>0</v>
      </c>
      <c r="AB153" s="82">
        <v>9109896</v>
      </c>
      <c r="AC153" s="82">
        <v>9109896</v>
      </c>
    </row>
    <row r="154" spans="1:38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8" s="68" customFormat="1">
      <c r="A155" s="108" t="s">
        <v>123</v>
      </c>
      <c r="B155" s="63" t="s">
        <v>83</v>
      </c>
      <c r="C155" s="80">
        <v>1168426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8" s="68" customFormat="1">
      <c r="A156" s="109"/>
      <c r="B156" s="63" t="s">
        <v>63</v>
      </c>
      <c r="C156" s="80">
        <v>4922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8" s="68" customFormat="1">
      <c r="A157" s="109"/>
      <c r="B157" s="63" t="s">
        <v>7</v>
      </c>
      <c r="C157" s="80">
        <v>3198</v>
      </c>
    </row>
    <row r="158" spans="1:38" s="68" customFormat="1">
      <c r="A158" s="109"/>
      <c r="B158" s="63" t="s">
        <v>64</v>
      </c>
      <c r="C158" s="80">
        <v>1176546</v>
      </c>
    </row>
    <row r="159" spans="1:38">
      <c r="D159" s="68"/>
      <c r="E159" s="68"/>
      <c r="F159" s="68"/>
    </row>
    <row r="160" spans="1:38">
      <c r="D160" s="68"/>
      <c r="E160" s="68"/>
      <c r="F160" s="68"/>
    </row>
    <row r="161" spans="4:6">
      <c r="D161" s="68"/>
      <c r="E161" s="68"/>
      <c r="F161" s="68"/>
    </row>
    <row r="162" spans="4:6">
      <c r="D162" s="68"/>
      <c r="E162" s="68"/>
      <c r="F162" s="68"/>
    </row>
    <row r="163" spans="4:6">
      <c r="D163" s="68"/>
      <c r="E163" s="68"/>
      <c r="F163" s="68"/>
    </row>
    <row r="164" spans="4:6">
      <c r="E164" s="72"/>
    </row>
  </sheetData>
  <mergeCells count="52">
    <mergeCell ref="A38:A40"/>
    <mergeCell ref="A10:A12"/>
    <mergeCell ref="A62:A64"/>
    <mergeCell ref="U3:Z3"/>
    <mergeCell ref="F3:T3"/>
    <mergeCell ref="A3:A5"/>
    <mergeCell ref="A14:A16"/>
    <mergeCell ref="A6:A8"/>
    <mergeCell ref="A58:A60"/>
    <mergeCell ref="A54:A56"/>
    <mergeCell ref="A42:A44"/>
    <mergeCell ref="A34:A36"/>
    <mergeCell ref="A46:A48"/>
    <mergeCell ref="A50:A52"/>
    <mergeCell ref="A18:A20"/>
    <mergeCell ref="A22:A24"/>
    <mergeCell ref="A26:A28"/>
    <mergeCell ref="A30:A32"/>
    <mergeCell ref="A1:AC1"/>
    <mergeCell ref="A2:AC2"/>
    <mergeCell ref="B3:B5"/>
    <mergeCell ref="AA3:AC4"/>
    <mergeCell ref="F4:H4"/>
    <mergeCell ref="I4:K4"/>
    <mergeCell ref="L4:N4"/>
    <mergeCell ref="X4:Z4"/>
    <mergeCell ref="U4:W4"/>
    <mergeCell ref="O4:Q4"/>
    <mergeCell ref="R4:T4"/>
    <mergeCell ref="C3:E4"/>
    <mergeCell ref="A110:A112"/>
    <mergeCell ref="A114:A116"/>
    <mergeCell ref="A118:A120"/>
    <mergeCell ref="A94:A96"/>
    <mergeCell ref="A70:A72"/>
    <mergeCell ref="A74:A76"/>
    <mergeCell ref="A78:A80"/>
    <mergeCell ref="A82:A84"/>
    <mergeCell ref="A86:A88"/>
    <mergeCell ref="A66:A68"/>
    <mergeCell ref="A90:A92"/>
    <mergeCell ref="A98:A100"/>
    <mergeCell ref="A102:A104"/>
    <mergeCell ref="A106:A108"/>
    <mergeCell ref="A142:A144"/>
    <mergeCell ref="A146:A148"/>
    <mergeCell ref="A155:A158"/>
    <mergeCell ref="A122:A124"/>
    <mergeCell ref="A126:A128"/>
    <mergeCell ref="A130:A132"/>
    <mergeCell ref="A134:A136"/>
    <mergeCell ref="A138:A140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59"/>
  <sheetViews>
    <sheetView topLeftCell="A82" zoomScale="60" zoomScaleNormal="60" workbookViewId="0">
      <selection activeCell="C97" sqref="C97:E97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" style="65" customWidth="1"/>
    <col min="4" max="4" width="19.453125" style="65" customWidth="1"/>
    <col min="5" max="5" width="20.179687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8.6328125" style="65" customWidth="1"/>
    <col min="11" max="11" width="18.36328125" style="65" customWidth="1"/>
    <col min="12" max="13" width="14.90625" style="65" customWidth="1"/>
    <col min="14" max="14" width="16.453125" style="65" customWidth="1"/>
    <col min="15" max="15" width="17.90625" style="65" customWidth="1"/>
    <col min="16" max="16" width="16.81640625" style="65" customWidth="1"/>
    <col min="17" max="17" width="17.179687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5.81640625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16384" width="14.90625" style="66"/>
  </cols>
  <sheetData>
    <row r="1" spans="1:34" ht="37.4" customHeight="1">
      <c r="A1" s="113" t="s">
        <v>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26.15" customHeight="1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67</v>
      </c>
      <c r="C3" s="121" t="s">
        <v>131</v>
      </c>
      <c r="D3" s="122"/>
      <c r="E3" s="122"/>
      <c r="F3" s="120" t="s">
        <v>16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132</v>
      </c>
      <c r="V3" s="119"/>
      <c r="W3" s="119"/>
      <c r="X3" s="119"/>
      <c r="Y3" s="119"/>
      <c r="Z3" s="119"/>
      <c r="AA3" s="116" t="s">
        <v>18</v>
      </c>
      <c r="AB3" s="117"/>
      <c r="AC3" s="117"/>
    </row>
    <row r="4" spans="1:34" ht="20" customHeight="1">
      <c r="A4" s="124"/>
      <c r="B4" s="124" t="s">
        <v>67</v>
      </c>
      <c r="C4" s="122"/>
      <c r="D4" s="122"/>
      <c r="E4" s="122"/>
      <c r="F4" s="118" t="s">
        <v>19</v>
      </c>
      <c r="G4" s="118"/>
      <c r="H4" s="118"/>
      <c r="I4" s="116" t="s">
        <v>73</v>
      </c>
      <c r="J4" s="116"/>
      <c r="K4" s="116"/>
      <c r="L4" s="118" t="s">
        <v>133</v>
      </c>
      <c r="M4" s="118"/>
      <c r="N4" s="118"/>
      <c r="O4" s="116" t="s">
        <v>22</v>
      </c>
      <c r="P4" s="116"/>
      <c r="Q4" s="116"/>
      <c r="R4" s="118" t="s">
        <v>23</v>
      </c>
      <c r="S4" s="118"/>
      <c r="T4" s="118"/>
      <c r="U4" s="116" t="s">
        <v>77</v>
      </c>
      <c r="V4" s="116"/>
      <c r="W4" s="116"/>
      <c r="X4" s="115" t="s">
        <v>25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26</v>
      </c>
      <c r="D5" s="73" t="s">
        <v>80</v>
      </c>
      <c r="E5" s="70" t="s">
        <v>28</v>
      </c>
      <c r="F5" s="71" t="s">
        <v>26</v>
      </c>
      <c r="G5" s="73" t="s">
        <v>80</v>
      </c>
      <c r="H5" s="70" t="s">
        <v>28</v>
      </c>
      <c r="I5" s="71" t="s">
        <v>26</v>
      </c>
      <c r="J5" s="73" t="s">
        <v>80</v>
      </c>
      <c r="K5" s="70" t="s">
        <v>28</v>
      </c>
      <c r="L5" s="71" t="s">
        <v>26</v>
      </c>
      <c r="M5" s="73" t="s">
        <v>80</v>
      </c>
      <c r="N5" s="70" t="s">
        <v>28</v>
      </c>
      <c r="O5" s="71" t="s">
        <v>26</v>
      </c>
      <c r="P5" s="73" t="s">
        <v>80</v>
      </c>
      <c r="Q5" s="70" t="s">
        <v>28</v>
      </c>
      <c r="R5" s="71" t="s">
        <v>26</v>
      </c>
      <c r="S5" s="73" t="s">
        <v>80</v>
      </c>
      <c r="T5" s="70" t="s">
        <v>28</v>
      </c>
      <c r="U5" s="71" t="s">
        <v>26</v>
      </c>
      <c r="V5" s="73" t="s">
        <v>80</v>
      </c>
      <c r="W5" s="70" t="s">
        <v>28</v>
      </c>
      <c r="X5" s="71" t="s">
        <v>26</v>
      </c>
      <c r="Y5" s="73" t="s">
        <v>80</v>
      </c>
      <c r="Z5" s="70" t="s">
        <v>28</v>
      </c>
      <c r="AA5" s="71" t="s">
        <v>26</v>
      </c>
      <c r="AB5" s="73" t="s">
        <v>80</v>
      </c>
      <c r="AC5" s="70" t="s">
        <v>28</v>
      </c>
    </row>
    <row r="6" spans="1:34" s="68" customFormat="1" ht="19.399999999999999" customHeight="1">
      <c r="A6" s="110" t="s">
        <v>29</v>
      </c>
      <c r="B6" s="62" t="s">
        <v>30</v>
      </c>
      <c r="C6" s="87">
        <v>4890606387</v>
      </c>
      <c r="D6" s="87">
        <v>7554297900</v>
      </c>
      <c r="E6" s="87">
        <v>12444904287</v>
      </c>
      <c r="F6" s="87">
        <v>4055142405</v>
      </c>
      <c r="G6" s="87">
        <v>6575146885</v>
      </c>
      <c r="H6" s="87">
        <v>10630289289</v>
      </c>
      <c r="I6" s="87">
        <v>509714222.10000002</v>
      </c>
      <c r="J6" s="87">
        <v>669639965.5</v>
      </c>
      <c r="K6" s="87">
        <v>1179354188</v>
      </c>
      <c r="L6" s="87">
        <v>0</v>
      </c>
      <c r="M6" s="87">
        <v>0</v>
      </c>
      <c r="N6" s="87">
        <v>0</v>
      </c>
      <c r="O6" s="87">
        <v>226870800.69999999</v>
      </c>
      <c r="P6" s="87">
        <v>307671134</v>
      </c>
      <c r="Q6" s="87">
        <v>534541934.69999999</v>
      </c>
      <c r="R6" s="87">
        <v>0</v>
      </c>
      <c r="S6" s="87">
        <v>0</v>
      </c>
      <c r="T6" s="87">
        <v>0</v>
      </c>
      <c r="U6" s="87">
        <v>98878960</v>
      </c>
      <c r="V6" s="87">
        <v>1839916</v>
      </c>
      <c r="W6" s="87">
        <v>100718876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0</v>
      </c>
    </row>
    <row r="7" spans="1:34" s="68" customFormat="1" ht="19.399999999999999" customHeight="1">
      <c r="A7" s="111"/>
      <c r="B7" s="61" t="s">
        <v>2</v>
      </c>
      <c r="C7" s="87">
        <v>8679169627</v>
      </c>
      <c r="D7" s="87">
        <v>8818239940</v>
      </c>
      <c r="E7" s="87">
        <v>17497409567</v>
      </c>
      <c r="F7" s="87">
        <v>3047107323</v>
      </c>
      <c r="G7" s="87">
        <v>3344189064</v>
      </c>
      <c r="H7" s="87">
        <v>6391296387</v>
      </c>
      <c r="I7" s="87">
        <v>5522921410</v>
      </c>
      <c r="J7" s="87">
        <v>5382047801</v>
      </c>
      <c r="K7" s="87">
        <v>10904969211</v>
      </c>
      <c r="L7" s="87">
        <v>0</v>
      </c>
      <c r="M7" s="87">
        <v>0</v>
      </c>
      <c r="N7" s="87">
        <v>0</v>
      </c>
      <c r="O7" s="87">
        <v>56730407.890000001</v>
      </c>
      <c r="P7" s="87">
        <v>54585768.939999998</v>
      </c>
      <c r="Q7" s="87">
        <v>111316176.8</v>
      </c>
      <c r="R7" s="87">
        <v>0</v>
      </c>
      <c r="S7" s="87">
        <v>0</v>
      </c>
      <c r="T7" s="87">
        <v>0</v>
      </c>
      <c r="U7" s="87">
        <v>52410486.200000003</v>
      </c>
      <c r="V7" s="87">
        <v>37417306</v>
      </c>
      <c r="W7" s="87">
        <v>89827792.200000003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</row>
    <row r="8" spans="1:34" s="68" customFormat="1" ht="19.399999999999999" customHeight="1">
      <c r="A8" s="112"/>
      <c r="B8" s="61" t="s">
        <v>7</v>
      </c>
      <c r="C8" s="87">
        <v>19588431133</v>
      </c>
      <c r="D8" s="87">
        <v>26450638779</v>
      </c>
      <c r="E8" s="87">
        <v>46039069912</v>
      </c>
      <c r="F8" s="87">
        <v>11860394753</v>
      </c>
      <c r="G8" s="87">
        <v>15340825682</v>
      </c>
      <c r="H8" s="87">
        <v>27201220434</v>
      </c>
      <c r="I8" s="87">
        <v>7433077688</v>
      </c>
      <c r="J8" s="87">
        <v>10930209586</v>
      </c>
      <c r="K8" s="87">
        <v>18363287274</v>
      </c>
      <c r="L8" s="87">
        <v>0</v>
      </c>
      <c r="M8" s="87">
        <v>0</v>
      </c>
      <c r="N8" s="87">
        <v>0</v>
      </c>
      <c r="O8" s="87">
        <v>221207636.5</v>
      </c>
      <c r="P8" s="87">
        <v>100777863</v>
      </c>
      <c r="Q8" s="87">
        <v>321985499.5</v>
      </c>
      <c r="R8" s="87">
        <v>15683152</v>
      </c>
      <c r="S8" s="87">
        <v>10998882</v>
      </c>
      <c r="T8" s="87">
        <v>26682034</v>
      </c>
      <c r="U8" s="87">
        <v>58067904.350000001</v>
      </c>
      <c r="V8" s="87">
        <v>67826766.099999994</v>
      </c>
      <c r="W8" s="87">
        <v>125894670.40000001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</row>
    <row r="9" spans="1:34" ht="19.399999999999999" customHeight="1" thickBot="1">
      <c r="A9" s="60" t="s">
        <v>1</v>
      </c>
      <c r="B9" s="59"/>
      <c r="C9" s="88">
        <v>33158207147</v>
      </c>
      <c r="D9" s="88">
        <v>42823176619</v>
      </c>
      <c r="E9" s="88">
        <v>75981383767</v>
      </c>
      <c r="F9" s="88">
        <v>18962644480</v>
      </c>
      <c r="G9" s="88">
        <v>25260161630</v>
      </c>
      <c r="H9" s="88">
        <v>44222806111</v>
      </c>
      <c r="I9" s="88">
        <v>13465713319</v>
      </c>
      <c r="J9" s="88">
        <v>16981897353</v>
      </c>
      <c r="K9" s="88">
        <v>30447610672</v>
      </c>
      <c r="L9" s="88">
        <v>0</v>
      </c>
      <c r="M9" s="88">
        <v>0</v>
      </c>
      <c r="N9" s="88">
        <v>0</v>
      </c>
      <c r="O9" s="88">
        <v>504808845</v>
      </c>
      <c r="P9" s="88">
        <v>463034765.89999998</v>
      </c>
      <c r="Q9" s="88">
        <v>967843610.89999998</v>
      </c>
      <c r="R9" s="88">
        <v>15683152</v>
      </c>
      <c r="S9" s="88">
        <v>10998882</v>
      </c>
      <c r="T9" s="88">
        <v>26682034</v>
      </c>
      <c r="U9" s="88">
        <v>209357350.59999999</v>
      </c>
      <c r="V9" s="88">
        <v>107083988.09999999</v>
      </c>
      <c r="W9" s="88">
        <v>316441338.60000002</v>
      </c>
      <c r="X9" s="88">
        <v>0</v>
      </c>
      <c r="Y9" s="88">
        <v>0</v>
      </c>
      <c r="Z9" s="88">
        <v>0</v>
      </c>
      <c r="AA9" s="88">
        <v>0</v>
      </c>
      <c r="AB9" s="88">
        <v>0</v>
      </c>
      <c r="AC9" s="88">
        <v>0</v>
      </c>
      <c r="AD9" s="68"/>
      <c r="AE9" s="68"/>
      <c r="AF9" s="68"/>
      <c r="AG9" s="68"/>
      <c r="AH9" s="68"/>
    </row>
    <row r="10" spans="1:34" s="68" customFormat="1" ht="19.399999999999999" customHeight="1">
      <c r="A10" s="110" t="s">
        <v>134</v>
      </c>
      <c r="B10" s="62" t="s">
        <v>30</v>
      </c>
      <c r="C10" s="87">
        <v>26189311.32</v>
      </c>
      <c r="D10" s="87">
        <v>4349749</v>
      </c>
      <c r="E10" s="87">
        <v>30539060.32</v>
      </c>
      <c r="F10" s="87">
        <v>3912229.32</v>
      </c>
      <c r="G10" s="87">
        <v>4349749</v>
      </c>
      <c r="H10" s="87">
        <v>8261978.3200000003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22277082</v>
      </c>
      <c r="V10" s="87">
        <v>0</v>
      </c>
      <c r="W10" s="87">
        <v>22277082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</row>
    <row r="11" spans="1:34" s="68" customFormat="1" ht="19.399999999999999" customHeight="1">
      <c r="A11" s="111"/>
      <c r="B11" s="61" t="s">
        <v>2</v>
      </c>
      <c r="C11" s="87">
        <v>17012708</v>
      </c>
      <c r="D11" s="87">
        <v>7653266.4019999998</v>
      </c>
      <c r="E11" s="87">
        <v>24665974.399999999</v>
      </c>
      <c r="F11" s="87">
        <v>0</v>
      </c>
      <c r="G11" s="87">
        <v>7653266.4019999998</v>
      </c>
      <c r="H11" s="87">
        <v>7653266.4019999998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17012708</v>
      </c>
      <c r="V11" s="87">
        <v>0</v>
      </c>
      <c r="W11" s="87">
        <v>17012708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</row>
    <row r="12" spans="1:34" s="68" customFormat="1" ht="19.399999999999999" customHeight="1">
      <c r="A12" s="112"/>
      <c r="B12" s="61" t="s">
        <v>7</v>
      </c>
      <c r="C12" s="87">
        <v>37896215</v>
      </c>
      <c r="D12" s="87">
        <v>55594027.340000004</v>
      </c>
      <c r="E12" s="87">
        <v>93490242.340000004</v>
      </c>
      <c r="F12" s="87">
        <v>33295120</v>
      </c>
      <c r="G12" s="87">
        <v>46580688.340000004</v>
      </c>
      <c r="H12" s="87">
        <v>79875808.340000004</v>
      </c>
      <c r="I12" s="87">
        <v>4601095</v>
      </c>
      <c r="J12" s="87">
        <v>9013339</v>
      </c>
      <c r="K12" s="87">
        <v>13614434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</row>
    <row r="13" spans="1:34" ht="19.399999999999999" customHeight="1" thickBot="1">
      <c r="A13" s="60" t="s">
        <v>1</v>
      </c>
      <c r="B13" s="59"/>
      <c r="C13" s="88">
        <v>81098234.319999993</v>
      </c>
      <c r="D13" s="88">
        <v>67597042.75</v>
      </c>
      <c r="E13" s="88">
        <v>148695277.09999999</v>
      </c>
      <c r="F13" s="88">
        <v>37207349.32</v>
      </c>
      <c r="G13" s="88">
        <v>58583703.75</v>
      </c>
      <c r="H13" s="88">
        <v>95791053.069999993</v>
      </c>
      <c r="I13" s="88">
        <v>4601095</v>
      </c>
      <c r="J13" s="88">
        <v>9013339</v>
      </c>
      <c r="K13" s="88">
        <v>13614434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39289790</v>
      </c>
      <c r="V13" s="88">
        <v>0</v>
      </c>
      <c r="W13" s="88">
        <v>39289790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68"/>
      <c r="AE13" s="68"/>
      <c r="AF13" s="68"/>
      <c r="AG13" s="68"/>
      <c r="AH13" s="68"/>
    </row>
    <row r="14" spans="1:34" s="68" customFormat="1" ht="19.399999999999999" customHeight="1">
      <c r="A14" s="110" t="s">
        <v>35</v>
      </c>
      <c r="B14" s="62" t="s">
        <v>30</v>
      </c>
      <c r="C14" s="87">
        <v>1341143700</v>
      </c>
      <c r="D14" s="87">
        <v>754905311.60000002</v>
      </c>
      <c r="E14" s="87">
        <v>2096049012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1341143700</v>
      </c>
      <c r="AB14" s="87">
        <v>754905311.60000002</v>
      </c>
      <c r="AC14" s="87">
        <v>2096049012</v>
      </c>
    </row>
    <row r="15" spans="1:34" s="68" customFormat="1" ht="19.399999999999999" customHeight="1">
      <c r="A15" s="111"/>
      <c r="B15" s="61" t="s">
        <v>2</v>
      </c>
      <c r="C15" s="87">
        <v>598167903.10000002</v>
      </c>
      <c r="D15" s="87">
        <v>291065988.69999999</v>
      </c>
      <c r="E15" s="87">
        <v>889233891.70000005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598167903.10000002</v>
      </c>
      <c r="AB15" s="87">
        <v>291065988.69999999</v>
      </c>
      <c r="AC15" s="87">
        <v>889233891.70000005</v>
      </c>
    </row>
    <row r="16" spans="1:34" s="68" customFormat="1" ht="19.399999999999999" customHeight="1">
      <c r="A16" s="112"/>
      <c r="B16" s="61" t="s">
        <v>7</v>
      </c>
      <c r="C16" s="87">
        <v>211400000</v>
      </c>
      <c r="D16" s="87">
        <v>18360851.640000001</v>
      </c>
      <c r="E16" s="87">
        <v>229760851.59999999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211400000</v>
      </c>
      <c r="AB16" s="87">
        <v>18360851.640000001</v>
      </c>
      <c r="AC16" s="87">
        <v>229760851.59999999</v>
      </c>
    </row>
    <row r="17" spans="1:34" ht="19.399999999999999" customHeight="1" thickBot="1">
      <c r="A17" s="60" t="s">
        <v>1</v>
      </c>
      <c r="B17" s="59"/>
      <c r="C17" s="88">
        <v>2150711603</v>
      </c>
      <c r="D17" s="88">
        <v>1064332152</v>
      </c>
      <c r="E17" s="88">
        <v>3215043755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2150711603</v>
      </c>
      <c r="AB17" s="88">
        <v>1064332152</v>
      </c>
      <c r="AC17" s="88">
        <v>3215043755</v>
      </c>
      <c r="AD17" s="68"/>
      <c r="AE17" s="68"/>
      <c r="AF17" s="68"/>
      <c r="AG17" s="68"/>
      <c r="AH17" s="68"/>
    </row>
    <row r="18" spans="1:34" s="68" customFormat="1" ht="19.399999999999999" customHeight="1">
      <c r="A18" s="110" t="s">
        <v>135</v>
      </c>
      <c r="B18" s="62" t="s">
        <v>30</v>
      </c>
      <c r="C18" s="87">
        <v>50056399.649999999</v>
      </c>
      <c r="D18" s="87">
        <v>23632184.75</v>
      </c>
      <c r="E18" s="87">
        <v>73688584.400000006</v>
      </c>
      <c r="F18" s="87">
        <v>4059267</v>
      </c>
      <c r="G18" s="87">
        <v>1920052</v>
      </c>
      <c r="H18" s="87">
        <v>5979319</v>
      </c>
      <c r="I18" s="87">
        <v>6621118</v>
      </c>
      <c r="J18" s="87">
        <v>0</v>
      </c>
      <c r="K18" s="87">
        <v>6621118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39274995.060000002</v>
      </c>
      <c r="V18" s="87">
        <v>21013038.75</v>
      </c>
      <c r="W18" s="87">
        <v>60288033.810000002</v>
      </c>
      <c r="X18" s="87">
        <v>0</v>
      </c>
      <c r="Y18" s="87">
        <v>0</v>
      </c>
      <c r="Z18" s="87">
        <v>0</v>
      </c>
      <c r="AA18" s="87">
        <v>101019.59</v>
      </c>
      <c r="AB18" s="87">
        <v>699094</v>
      </c>
      <c r="AC18" s="87">
        <v>800113.59</v>
      </c>
    </row>
    <row r="19" spans="1:34" s="68" customFormat="1" ht="19.399999999999999" customHeight="1">
      <c r="A19" s="111"/>
      <c r="B19" s="61" t="s">
        <v>2</v>
      </c>
      <c r="C19" s="87">
        <v>322439789.39999998</v>
      </c>
      <c r="D19" s="87">
        <v>187579902.69999999</v>
      </c>
      <c r="E19" s="87">
        <v>510019692.10000002</v>
      </c>
      <c r="F19" s="87">
        <v>19511039</v>
      </c>
      <c r="G19" s="87">
        <v>1275980</v>
      </c>
      <c r="H19" s="87">
        <v>20787019</v>
      </c>
      <c r="I19" s="87">
        <v>73961.138269999996</v>
      </c>
      <c r="J19" s="87">
        <v>0</v>
      </c>
      <c r="K19" s="87">
        <v>73961.138269999996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73110078.230000004</v>
      </c>
      <c r="V19" s="87">
        <v>22811338.190000001</v>
      </c>
      <c r="W19" s="87">
        <v>95921416.430000007</v>
      </c>
      <c r="X19" s="87">
        <v>229744711</v>
      </c>
      <c r="Y19" s="87">
        <v>163492584.5</v>
      </c>
      <c r="Z19" s="87">
        <v>393237295.5</v>
      </c>
      <c r="AA19" s="87">
        <v>0</v>
      </c>
      <c r="AB19" s="87">
        <v>0</v>
      </c>
      <c r="AC19" s="87">
        <v>0</v>
      </c>
    </row>
    <row r="20" spans="1:34" s="68" customFormat="1" ht="19.399999999999999" customHeight="1">
      <c r="A20" s="112"/>
      <c r="B20" s="61" t="s">
        <v>7</v>
      </c>
      <c r="C20" s="87">
        <v>1290077246</v>
      </c>
      <c r="D20" s="87">
        <v>414061985.69999999</v>
      </c>
      <c r="E20" s="87">
        <v>1704139231</v>
      </c>
      <c r="F20" s="87">
        <v>371745316.89999998</v>
      </c>
      <c r="G20" s="87">
        <v>146954111.40000001</v>
      </c>
      <c r="H20" s="87">
        <v>518699428.30000001</v>
      </c>
      <c r="I20" s="87">
        <v>216017803.80000001</v>
      </c>
      <c r="J20" s="87">
        <v>18936053</v>
      </c>
      <c r="K20" s="87">
        <v>234953856.80000001</v>
      </c>
      <c r="L20" s="87">
        <v>0</v>
      </c>
      <c r="M20" s="87">
        <v>0</v>
      </c>
      <c r="N20" s="87">
        <v>0</v>
      </c>
      <c r="O20" s="87">
        <v>0</v>
      </c>
      <c r="P20" s="87">
        <v>9855073.2699999996</v>
      </c>
      <c r="Q20" s="87">
        <v>9855073.2699999996</v>
      </c>
      <c r="R20" s="87">
        <v>5245697.5750000002</v>
      </c>
      <c r="S20" s="87">
        <v>0</v>
      </c>
      <c r="T20" s="87">
        <v>5245697.5750000002</v>
      </c>
      <c r="U20" s="87">
        <v>697068427.20000005</v>
      </c>
      <c r="V20" s="87">
        <v>238316748</v>
      </c>
      <c r="W20" s="87">
        <v>935385175.29999995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</row>
    <row r="21" spans="1:34" ht="19.399999999999999" customHeight="1" thickBot="1">
      <c r="A21" s="60" t="s">
        <v>1</v>
      </c>
      <c r="B21" s="59"/>
      <c r="C21" s="88">
        <v>1662573435</v>
      </c>
      <c r="D21" s="88">
        <v>625274073.20000005</v>
      </c>
      <c r="E21" s="88">
        <v>2287847508</v>
      </c>
      <c r="F21" s="88">
        <v>395315622.89999998</v>
      </c>
      <c r="G21" s="88">
        <v>150150143.40000001</v>
      </c>
      <c r="H21" s="88">
        <v>545465766.29999995</v>
      </c>
      <c r="I21" s="88">
        <v>222712882.90000001</v>
      </c>
      <c r="J21" s="88">
        <v>18936053</v>
      </c>
      <c r="K21" s="88">
        <v>241648935.90000001</v>
      </c>
      <c r="L21" s="88">
        <v>0</v>
      </c>
      <c r="M21" s="88">
        <v>0</v>
      </c>
      <c r="N21" s="88">
        <v>0</v>
      </c>
      <c r="O21" s="88">
        <v>0</v>
      </c>
      <c r="P21" s="88">
        <v>9855073.2699999996</v>
      </c>
      <c r="Q21" s="88">
        <v>9855073.2699999996</v>
      </c>
      <c r="R21" s="88">
        <v>5245697.5750000002</v>
      </c>
      <c r="S21" s="88">
        <v>0</v>
      </c>
      <c r="T21" s="88">
        <v>5245697.5750000002</v>
      </c>
      <c r="U21" s="88">
        <v>809453500.5</v>
      </c>
      <c r="V21" s="88">
        <v>282141125</v>
      </c>
      <c r="W21" s="88">
        <v>1091594625</v>
      </c>
      <c r="X21" s="88">
        <v>229744711</v>
      </c>
      <c r="Y21" s="88">
        <v>163492584.5</v>
      </c>
      <c r="Z21" s="88">
        <v>393237295.5</v>
      </c>
      <c r="AA21" s="88">
        <v>101019.59</v>
      </c>
      <c r="AB21" s="88">
        <v>699094</v>
      </c>
      <c r="AC21" s="88">
        <v>800113.59</v>
      </c>
      <c r="AD21" s="68"/>
      <c r="AE21" s="68"/>
      <c r="AF21" s="68"/>
      <c r="AG21" s="68"/>
      <c r="AH21" s="68"/>
    </row>
    <row r="22" spans="1:34" s="68" customFormat="1" ht="19.399999999999999" customHeight="1">
      <c r="A22" s="110" t="s">
        <v>3</v>
      </c>
      <c r="B22" s="62" t="s">
        <v>30</v>
      </c>
      <c r="C22" s="87">
        <v>30389852.760000002</v>
      </c>
      <c r="D22" s="87">
        <v>28276158.149999999</v>
      </c>
      <c r="E22" s="87">
        <v>58666010.909999996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30389852.760000002</v>
      </c>
      <c r="AB22" s="87">
        <v>28276158.149999999</v>
      </c>
      <c r="AC22" s="87">
        <v>58666010.909999996</v>
      </c>
    </row>
    <row r="23" spans="1:34" s="68" customFormat="1" ht="19.399999999999999" customHeight="1">
      <c r="A23" s="111"/>
      <c r="B23" s="61" t="s">
        <v>2</v>
      </c>
      <c r="C23" s="87">
        <v>106481235.7</v>
      </c>
      <c r="D23" s="87">
        <v>0</v>
      </c>
      <c r="E23" s="87">
        <v>106481235.7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106481235.7</v>
      </c>
      <c r="AB23" s="87">
        <v>0</v>
      </c>
      <c r="AC23" s="87">
        <v>106481235.7</v>
      </c>
    </row>
    <row r="24" spans="1:34" s="68" customFormat="1" ht="19.399999999999999" customHeight="1">
      <c r="A24" s="112"/>
      <c r="B24" s="61" t="s">
        <v>7</v>
      </c>
      <c r="C24" s="87">
        <v>3092433</v>
      </c>
      <c r="D24" s="87">
        <v>0</v>
      </c>
      <c r="E24" s="87">
        <v>3092433</v>
      </c>
      <c r="F24" s="87">
        <v>3092433</v>
      </c>
      <c r="G24" s="87">
        <v>0</v>
      </c>
      <c r="H24" s="87">
        <v>3092433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</row>
    <row r="25" spans="1:34" ht="19.399999999999999" customHeight="1" thickBot="1">
      <c r="A25" s="60" t="s">
        <v>1</v>
      </c>
      <c r="B25" s="59"/>
      <c r="C25" s="88">
        <v>139963521.5</v>
      </c>
      <c r="D25" s="88">
        <v>28276158.149999999</v>
      </c>
      <c r="E25" s="88">
        <v>168239679.59999999</v>
      </c>
      <c r="F25" s="88">
        <v>3092433</v>
      </c>
      <c r="G25" s="88">
        <v>0</v>
      </c>
      <c r="H25" s="88">
        <v>3092433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136871088.5</v>
      </c>
      <c r="AB25" s="88">
        <v>28276158.149999999</v>
      </c>
      <c r="AC25" s="88">
        <v>165147246.59999999</v>
      </c>
      <c r="AD25" s="68"/>
      <c r="AE25" s="68"/>
      <c r="AF25" s="68"/>
      <c r="AG25" s="68"/>
      <c r="AH25" s="68"/>
    </row>
    <row r="26" spans="1:34" s="68" customFormat="1" ht="19.399999999999999" customHeight="1">
      <c r="A26" s="110" t="s">
        <v>4</v>
      </c>
      <c r="B26" s="62" t="s">
        <v>30</v>
      </c>
      <c r="C26" s="87">
        <v>12930945</v>
      </c>
      <c r="D26" s="87">
        <v>643815</v>
      </c>
      <c r="E26" s="87">
        <v>13574760</v>
      </c>
      <c r="F26" s="87">
        <v>12930945</v>
      </c>
      <c r="G26" s="87">
        <v>643815</v>
      </c>
      <c r="H26" s="87">
        <v>13574760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</row>
    <row r="27" spans="1:34" s="68" customFormat="1" ht="19.399999999999999" customHeight="1">
      <c r="A27" s="111"/>
      <c r="B27" s="61" t="s">
        <v>2</v>
      </c>
      <c r="C27" s="87">
        <v>47339890.329999998</v>
      </c>
      <c r="D27" s="87">
        <v>41859694.770000003</v>
      </c>
      <c r="E27" s="87">
        <v>89199585.090000004</v>
      </c>
      <c r="F27" s="87">
        <v>47339890.329999998</v>
      </c>
      <c r="G27" s="87">
        <v>35634367.039999999</v>
      </c>
      <c r="H27" s="87">
        <v>82974257.370000005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6225327.7280000001</v>
      </c>
      <c r="W27" s="87">
        <v>6225327.7280000001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</row>
    <row r="28" spans="1:34" s="68" customFormat="1" ht="19.399999999999999" customHeight="1">
      <c r="A28" s="112"/>
      <c r="B28" s="61" t="s">
        <v>7</v>
      </c>
      <c r="C28" s="87">
        <v>487604986.80000001</v>
      </c>
      <c r="D28" s="87">
        <v>196868332.90000001</v>
      </c>
      <c r="E28" s="87">
        <v>684473319.70000005</v>
      </c>
      <c r="F28" s="87">
        <v>219937094.19999999</v>
      </c>
      <c r="G28" s="87">
        <v>196868332.90000001</v>
      </c>
      <c r="H28" s="87">
        <v>416805427.10000002</v>
      </c>
      <c r="I28" s="87">
        <v>264767588.90000001</v>
      </c>
      <c r="J28" s="87">
        <v>0</v>
      </c>
      <c r="K28" s="87">
        <v>264767588.90000001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2900303.64</v>
      </c>
      <c r="V28" s="87">
        <v>0</v>
      </c>
      <c r="W28" s="87">
        <v>2900303.64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</row>
    <row r="29" spans="1:34" ht="19.399999999999999" customHeight="1" thickBot="1">
      <c r="A29" s="60" t="s">
        <v>1</v>
      </c>
      <c r="B29" s="59"/>
      <c r="C29" s="88">
        <v>547875822.10000002</v>
      </c>
      <c r="D29" s="88">
        <v>239371842.69999999</v>
      </c>
      <c r="E29" s="88">
        <v>787247664.79999995</v>
      </c>
      <c r="F29" s="88">
        <v>280207929.5</v>
      </c>
      <c r="G29" s="88">
        <v>233146514.90000001</v>
      </c>
      <c r="H29" s="88">
        <v>513354444.39999998</v>
      </c>
      <c r="I29" s="88">
        <v>264767588.90000001</v>
      </c>
      <c r="J29" s="88">
        <v>0</v>
      </c>
      <c r="K29" s="88">
        <v>264767588.90000001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2900303.64</v>
      </c>
      <c r="V29" s="88">
        <v>6225327.7280000001</v>
      </c>
      <c r="W29" s="88">
        <v>9125631.3680000007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68"/>
      <c r="AE29" s="68"/>
      <c r="AF29" s="68"/>
      <c r="AG29" s="68"/>
      <c r="AH29" s="68"/>
    </row>
    <row r="30" spans="1:34" s="68" customFormat="1" ht="19.399999999999999" customHeight="1">
      <c r="A30" s="110" t="s">
        <v>5</v>
      </c>
      <c r="B30" s="62" t="s">
        <v>30</v>
      </c>
      <c r="C30" s="87">
        <v>973659.44</v>
      </c>
      <c r="D30" s="87">
        <v>4398572.3080000002</v>
      </c>
      <c r="E30" s="87">
        <v>5372231.7479999997</v>
      </c>
      <c r="F30" s="87">
        <v>973659.44</v>
      </c>
      <c r="G30" s="87">
        <v>4398572.3080000002</v>
      </c>
      <c r="H30" s="87">
        <v>5372231.7479999997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</row>
    <row r="31" spans="1:34" s="68" customFormat="1" ht="19.399999999999999" customHeight="1">
      <c r="A31" s="111"/>
      <c r="B31" s="61" t="s">
        <v>2</v>
      </c>
      <c r="C31" s="87">
        <v>149709116</v>
      </c>
      <c r="D31" s="87">
        <v>44148140</v>
      </c>
      <c r="E31" s="87">
        <v>193857256</v>
      </c>
      <c r="F31" s="87">
        <v>8135682</v>
      </c>
      <c r="G31" s="87">
        <v>0</v>
      </c>
      <c r="H31" s="87">
        <v>8135682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56900494</v>
      </c>
      <c r="V31" s="87">
        <v>0</v>
      </c>
      <c r="W31" s="87">
        <v>56900494</v>
      </c>
      <c r="X31" s="87">
        <v>84672940</v>
      </c>
      <c r="Y31" s="87">
        <v>44148140</v>
      </c>
      <c r="Z31" s="87">
        <v>128821080</v>
      </c>
      <c r="AA31" s="87">
        <v>0</v>
      </c>
      <c r="AB31" s="87">
        <v>0</v>
      </c>
      <c r="AC31" s="87">
        <v>0</v>
      </c>
    </row>
    <row r="32" spans="1:34" s="68" customFormat="1" ht="19.399999999999999" customHeight="1">
      <c r="A32" s="112"/>
      <c r="B32" s="61" t="s">
        <v>7</v>
      </c>
      <c r="C32" s="87">
        <v>543476401.70000005</v>
      </c>
      <c r="D32" s="87">
        <v>207043880.80000001</v>
      </c>
      <c r="E32" s="87">
        <v>750520282.5</v>
      </c>
      <c r="F32" s="87">
        <v>534693642.5</v>
      </c>
      <c r="G32" s="87">
        <v>80141892.780000001</v>
      </c>
      <c r="H32" s="87">
        <v>614835535.29999995</v>
      </c>
      <c r="I32" s="87">
        <v>7543545</v>
      </c>
      <c r="J32" s="87">
        <v>20934426</v>
      </c>
      <c r="K32" s="87">
        <v>28477971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1239214.2</v>
      </c>
      <c r="V32" s="87">
        <v>0</v>
      </c>
      <c r="W32" s="87">
        <v>1239214.2</v>
      </c>
      <c r="X32" s="87">
        <v>0</v>
      </c>
      <c r="Y32" s="87">
        <v>105967562</v>
      </c>
      <c r="Z32" s="87">
        <v>105967562</v>
      </c>
      <c r="AA32" s="87">
        <v>0</v>
      </c>
      <c r="AB32" s="87">
        <v>0</v>
      </c>
      <c r="AC32" s="87">
        <v>0</v>
      </c>
    </row>
    <row r="33" spans="1:34" ht="19.399999999999999" customHeight="1" thickBot="1">
      <c r="A33" s="60" t="s">
        <v>1</v>
      </c>
      <c r="B33" s="59"/>
      <c r="C33" s="88">
        <v>694159177.10000002</v>
      </c>
      <c r="D33" s="88">
        <v>255590593.09999999</v>
      </c>
      <c r="E33" s="88">
        <v>949749770.20000005</v>
      </c>
      <c r="F33" s="88">
        <v>543802983.89999998</v>
      </c>
      <c r="G33" s="88">
        <v>84540465.090000004</v>
      </c>
      <c r="H33" s="88">
        <v>628343449</v>
      </c>
      <c r="I33" s="88">
        <v>7543545</v>
      </c>
      <c r="J33" s="88">
        <v>20934426</v>
      </c>
      <c r="K33" s="88">
        <v>28477971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58139708.200000003</v>
      </c>
      <c r="V33" s="88">
        <v>0</v>
      </c>
      <c r="W33" s="88">
        <v>58139708.200000003</v>
      </c>
      <c r="X33" s="88">
        <v>84672940</v>
      </c>
      <c r="Y33" s="88">
        <v>150115702</v>
      </c>
      <c r="Z33" s="88">
        <v>234788642</v>
      </c>
      <c r="AA33" s="88">
        <v>0</v>
      </c>
      <c r="AB33" s="88">
        <v>0</v>
      </c>
      <c r="AC33" s="88">
        <v>0</v>
      </c>
      <c r="AD33" s="68"/>
      <c r="AE33" s="68"/>
      <c r="AF33" s="68"/>
      <c r="AG33" s="68"/>
      <c r="AH33" s="68"/>
    </row>
    <row r="34" spans="1:34" s="68" customFormat="1" ht="19.399999999999999" customHeight="1">
      <c r="A34" s="110" t="s">
        <v>136</v>
      </c>
      <c r="B34" s="62" t="s">
        <v>30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</row>
    <row r="35" spans="1:34" s="68" customFormat="1" ht="19.399999999999999" customHeight="1">
      <c r="A35" s="111"/>
      <c r="B35" s="61" t="s">
        <v>2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</row>
    <row r="36" spans="1:34" s="68" customFormat="1" ht="19.399999999999999" customHeight="1">
      <c r="A36" s="112"/>
      <c r="B36" s="61" t="s">
        <v>7</v>
      </c>
      <c r="C36" s="87">
        <v>78246815.459999993</v>
      </c>
      <c r="D36" s="87">
        <v>44085950.640000001</v>
      </c>
      <c r="E36" s="87">
        <v>122332766.09999999</v>
      </c>
      <c r="F36" s="87">
        <v>78246815.459999993</v>
      </c>
      <c r="G36" s="87">
        <v>44085950.640000001</v>
      </c>
      <c r="H36" s="87">
        <v>122332766.09999999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</row>
    <row r="37" spans="1:34" ht="19.399999999999999" customHeight="1" thickBot="1">
      <c r="A37" s="60" t="s">
        <v>1</v>
      </c>
      <c r="B37" s="59"/>
      <c r="C37" s="88">
        <v>78246815.459999993</v>
      </c>
      <c r="D37" s="88">
        <v>44085950.640000001</v>
      </c>
      <c r="E37" s="88">
        <v>122332766.09999999</v>
      </c>
      <c r="F37" s="88">
        <v>78246815.459999993</v>
      </c>
      <c r="G37" s="88">
        <v>44085950.640000001</v>
      </c>
      <c r="H37" s="88">
        <v>122332766.09999999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68"/>
      <c r="AE37" s="68"/>
      <c r="AF37" s="68"/>
      <c r="AG37" s="68"/>
      <c r="AH37" s="68"/>
    </row>
    <row r="38" spans="1:34" s="68" customFormat="1" ht="19.399999999999999" customHeight="1">
      <c r="A38" s="110" t="s">
        <v>137</v>
      </c>
      <c r="B38" s="62" t="s">
        <v>30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</row>
    <row r="39" spans="1:34" s="68" customFormat="1" ht="19.399999999999999" customHeight="1">
      <c r="A39" s="111"/>
      <c r="B39" s="61" t="s">
        <v>2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</row>
    <row r="40" spans="1:34" s="68" customFormat="1" ht="19.399999999999999" customHeight="1">
      <c r="A40" s="112"/>
      <c r="B40" s="61" t="s">
        <v>7</v>
      </c>
      <c r="C40" s="87">
        <v>34536310.719999999</v>
      </c>
      <c r="D40" s="87">
        <v>17979108</v>
      </c>
      <c r="E40" s="87">
        <v>52515418.719999999</v>
      </c>
      <c r="F40" s="87">
        <v>34536310.719999999</v>
      </c>
      <c r="G40" s="87">
        <v>17979108</v>
      </c>
      <c r="H40" s="87">
        <v>52515418.719999999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</row>
    <row r="41" spans="1:34" ht="19.399999999999999" customHeight="1" thickBot="1">
      <c r="A41" s="60" t="s">
        <v>1</v>
      </c>
      <c r="B41" s="59"/>
      <c r="C41" s="88">
        <v>34536310.719999999</v>
      </c>
      <c r="D41" s="88">
        <v>17979108</v>
      </c>
      <c r="E41" s="88">
        <v>52515418.719999999</v>
      </c>
      <c r="F41" s="88">
        <v>34536310.719999999</v>
      </c>
      <c r="G41" s="88">
        <v>17979108</v>
      </c>
      <c r="H41" s="88">
        <v>52515418.719999999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68"/>
      <c r="AE41" s="68"/>
      <c r="AF41" s="68"/>
      <c r="AG41" s="68"/>
      <c r="AH41" s="68"/>
    </row>
    <row r="42" spans="1:34" s="68" customFormat="1" ht="19.399999999999999" customHeight="1">
      <c r="A42" s="110" t="s">
        <v>10</v>
      </c>
      <c r="B42" s="62" t="s">
        <v>30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</row>
    <row r="43" spans="1:34" s="68" customFormat="1" ht="19.399999999999999" customHeight="1">
      <c r="A43" s="111"/>
      <c r="B43" s="61" t="s">
        <v>2</v>
      </c>
      <c r="C43" s="87">
        <v>31585365</v>
      </c>
      <c r="D43" s="87">
        <v>6757422.892</v>
      </c>
      <c r="E43" s="87">
        <v>38342787.890000001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31585365</v>
      </c>
      <c r="V43" s="87">
        <v>6757422.892</v>
      </c>
      <c r="W43" s="87">
        <v>38342787.890000001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</row>
    <row r="44" spans="1:34" s="68" customFormat="1" ht="19.399999999999999" customHeight="1">
      <c r="A44" s="112"/>
      <c r="B44" s="61" t="s">
        <v>7</v>
      </c>
      <c r="C44" s="87">
        <v>32742260.100000001</v>
      </c>
      <c r="D44" s="87">
        <v>47758908.990000002</v>
      </c>
      <c r="E44" s="87">
        <v>80501169.090000004</v>
      </c>
      <c r="F44" s="87">
        <v>32742260.100000001</v>
      </c>
      <c r="G44" s="87">
        <v>47758908.990000002</v>
      </c>
      <c r="H44" s="87">
        <v>80501169.090000004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</row>
    <row r="45" spans="1:34" ht="19.399999999999999" customHeight="1" thickBot="1">
      <c r="A45" s="60" t="s">
        <v>1</v>
      </c>
      <c r="B45" s="59"/>
      <c r="C45" s="88">
        <v>64327625.100000001</v>
      </c>
      <c r="D45" s="88">
        <v>54516331.880000003</v>
      </c>
      <c r="E45" s="88">
        <v>118843957</v>
      </c>
      <c r="F45" s="88">
        <v>32742260.100000001</v>
      </c>
      <c r="G45" s="88">
        <v>47758908.990000002</v>
      </c>
      <c r="H45" s="88">
        <v>80501169.090000004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31585365</v>
      </c>
      <c r="V45" s="88">
        <v>6757422.892</v>
      </c>
      <c r="W45" s="88">
        <v>38342787.890000001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68"/>
      <c r="AE45" s="68"/>
      <c r="AF45" s="68"/>
      <c r="AG45" s="68"/>
      <c r="AH45" s="68"/>
    </row>
    <row r="46" spans="1:34" s="68" customFormat="1" ht="19.399999999999999" customHeight="1">
      <c r="A46" s="110" t="s">
        <v>11</v>
      </c>
      <c r="B46" s="62" t="s">
        <v>30</v>
      </c>
      <c r="C46" s="87">
        <v>0</v>
      </c>
      <c r="D46" s="87">
        <v>4831041</v>
      </c>
      <c r="E46" s="87">
        <v>4831041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4831041</v>
      </c>
      <c r="Z46" s="87">
        <v>4831041</v>
      </c>
      <c r="AA46" s="87">
        <v>0</v>
      </c>
      <c r="AB46" s="87">
        <v>0</v>
      </c>
      <c r="AC46" s="87">
        <v>0</v>
      </c>
    </row>
    <row r="47" spans="1:34" s="68" customFormat="1" ht="19.399999999999999" customHeight="1">
      <c r="A47" s="111"/>
      <c r="B47" s="61" t="s">
        <v>2</v>
      </c>
      <c r="C47" s="87">
        <v>54954900</v>
      </c>
      <c r="D47" s="87">
        <v>103767724</v>
      </c>
      <c r="E47" s="87">
        <v>158722624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54954900</v>
      </c>
      <c r="Y47" s="87">
        <v>103767724</v>
      </c>
      <c r="Z47" s="87">
        <v>158722624</v>
      </c>
      <c r="AA47" s="87">
        <v>0</v>
      </c>
      <c r="AB47" s="87">
        <v>0</v>
      </c>
      <c r="AC47" s="87">
        <v>0</v>
      </c>
    </row>
    <row r="48" spans="1:34" s="68" customFormat="1" ht="19.399999999999999" customHeight="1">
      <c r="A48" s="112"/>
      <c r="B48" s="61" t="s">
        <v>7</v>
      </c>
      <c r="C48" s="87">
        <v>55628329</v>
      </c>
      <c r="D48" s="87">
        <v>30578611.16</v>
      </c>
      <c r="E48" s="87">
        <v>86206940.159999996</v>
      </c>
      <c r="F48" s="87">
        <v>55628329</v>
      </c>
      <c r="G48" s="87">
        <v>30578611.16</v>
      </c>
      <c r="H48" s="87">
        <v>86206940.159999996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</row>
    <row r="49" spans="1:34" ht="19.399999999999999" customHeight="1" thickBot="1">
      <c r="A49" s="60" t="s">
        <v>1</v>
      </c>
      <c r="B49" s="59"/>
      <c r="C49" s="88">
        <v>110583229</v>
      </c>
      <c r="D49" s="88">
        <v>139177376.19999999</v>
      </c>
      <c r="E49" s="88">
        <v>249760605.19999999</v>
      </c>
      <c r="F49" s="88">
        <v>55628329</v>
      </c>
      <c r="G49" s="88">
        <v>30578611.16</v>
      </c>
      <c r="H49" s="88">
        <v>86206940.159999996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54954900</v>
      </c>
      <c r="Y49" s="88">
        <v>108598765</v>
      </c>
      <c r="Z49" s="88">
        <v>163553665</v>
      </c>
      <c r="AA49" s="88">
        <v>0</v>
      </c>
      <c r="AB49" s="88">
        <v>0</v>
      </c>
      <c r="AC49" s="88">
        <v>0</v>
      </c>
      <c r="AD49" s="68"/>
      <c r="AE49" s="68"/>
      <c r="AF49" s="68"/>
      <c r="AG49" s="68"/>
      <c r="AH49" s="68"/>
    </row>
    <row r="50" spans="1:34" s="68" customFormat="1" ht="19.399999999999999" customHeight="1">
      <c r="A50" s="110" t="s">
        <v>97</v>
      </c>
      <c r="B50" s="62" t="s">
        <v>30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</row>
    <row r="51" spans="1:34" s="68" customFormat="1" ht="19.399999999999999" customHeight="1">
      <c r="A51" s="111"/>
      <c r="B51" s="61" t="s">
        <v>2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</row>
    <row r="52" spans="1:34" s="68" customFormat="1" ht="19.399999999999999" customHeight="1">
      <c r="A52" s="112"/>
      <c r="B52" s="61" t="s">
        <v>7</v>
      </c>
      <c r="C52" s="87">
        <v>23221964.98</v>
      </c>
      <c r="D52" s="87">
        <v>78990651.189999998</v>
      </c>
      <c r="E52" s="87">
        <v>102212616.2</v>
      </c>
      <c r="F52" s="87">
        <v>23221964.98</v>
      </c>
      <c r="G52" s="87">
        <v>78990651.189999998</v>
      </c>
      <c r="H52" s="87">
        <v>102212616.2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</row>
    <row r="53" spans="1:34" ht="19.399999999999999" customHeight="1" thickBot="1">
      <c r="A53" s="60" t="s">
        <v>1</v>
      </c>
      <c r="B53" s="59"/>
      <c r="C53" s="88">
        <v>23221964.98</v>
      </c>
      <c r="D53" s="88">
        <v>78990651.189999998</v>
      </c>
      <c r="E53" s="88">
        <v>102212616.2</v>
      </c>
      <c r="F53" s="88">
        <v>23221964.98</v>
      </c>
      <c r="G53" s="88">
        <v>78990651.189999998</v>
      </c>
      <c r="H53" s="88">
        <v>102212616.2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68"/>
      <c r="AE53" s="68"/>
      <c r="AF53" s="68"/>
      <c r="AG53" s="68"/>
      <c r="AH53" s="68"/>
    </row>
    <row r="54" spans="1:34" s="68" customFormat="1" ht="19.399999999999999" customHeight="1">
      <c r="A54" s="110" t="s">
        <v>38</v>
      </c>
      <c r="B54" s="62" t="s">
        <v>30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</row>
    <row r="55" spans="1:34" s="68" customFormat="1" ht="19.399999999999999" customHeight="1">
      <c r="A55" s="111"/>
      <c r="B55" s="61" t="s">
        <v>2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</row>
    <row r="56" spans="1:34" s="68" customFormat="1" ht="19.399999999999999" customHeight="1">
      <c r="A56" s="112"/>
      <c r="B56" s="61" t="s">
        <v>7</v>
      </c>
      <c r="C56" s="87">
        <v>0</v>
      </c>
      <c r="D56" s="87">
        <v>0</v>
      </c>
      <c r="E56" s="87">
        <v>0</v>
      </c>
      <c r="F56" s="87">
        <v>0</v>
      </c>
      <c r="G56" s="87">
        <v>0</v>
      </c>
      <c r="H56" s="87">
        <v>0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</row>
    <row r="57" spans="1:34" ht="19.399999999999999" customHeight="1" thickBot="1">
      <c r="A57" s="60" t="s">
        <v>1</v>
      </c>
      <c r="B57" s="59"/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68"/>
      <c r="AE57" s="68"/>
      <c r="AF57" s="68"/>
      <c r="AG57" s="68"/>
      <c r="AH57" s="68"/>
    </row>
    <row r="58" spans="1:34" s="68" customFormat="1" ht="19.399999999999999" customHeight="1">
      <c r="A58" s="110" t="s">
        <v>39</v>
      </c>
      <c r="B58" s="62" t="s">
        <v>30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</row>
    <row r="59" spans="1:34" s="68" customFormat="1" ht="19.399999999999999" customHeight="1">
      <c r="A59" s="111"/>
      <c r="B59" s="61" t="s">
        <v>2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</row>
    <row r="60" spans="1:34" s="68" customFormat="1" ht="19.399999999999999" customHeight="1">
      <c r="A60" s="112"/>
      <c r="B60" s="61" t="s">
        <v>7</v>
      </c>
      <c r="C60" s="87">
        <v>27114751.5</v>
      </c>
      <c r="D60" s="87">
        <v>4298478.9009999996</v>
      </c>
      <c r="E60" s="87">
        <v>31413230.399999999</v>
      </c>
      <c r="F60" s="87">
        <v>27114751.5</v>
      </c>
      <c r="G60" s="87">
        <v>4298478.9009999996</v>
      </c>
      <c r="H60" s="87">
        <v>31413230.399999999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</row>
    <row r="61" spans="1:34" ht="19.399999999999999" customHeight="1" thickBot="1">
      <c r="A61" s="60" t="s">
        <v>1</v>
      </c>
      <c r="B61" s="59"/>
      <c r="C61" s="88">
        <v>27114751.5</v>
      </c>
      <c r="D61" s="88">
        <v>4298478.9009999996</v>
      </c>
      <c r="E61" s="88">
        <v>31413230.399999999</v>
      </c>
      <c r="F61" s="88">
        <v>27114751.5</v>
      </c>
      <c r="G61" s="88">
        <v>4298478.9009999996</v>
      </c>
      <c r="H61" s="88">
        <v>31413230.399999999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68"/>
      <c r="AE61" s="68"/>
      <c r="AF61" s="68"/>
      <c r="AG61" s="68"/>
      <c r="AH61" s="68"/>
    </row>
    <row r="62" spans="1:34" s="68" customFormat="1" ht="19.399999999999999" customHeight="1">
      <c r="A62" s="110" t="s">
        <v>100</v>
      </c>
      <c r="B62" s="62" t="s">
        <v>30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</row>
    <row r="63" spans="1:34" s="68" customFormat="1" ht="19.399999999999999" customHeight="1">
      <c r="A63" s="111"/>
      <c r="B63" s="61" t="s">
        <v>2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</row>
    <row r="64" spans="1:34" s="68" customFormat="1" ht="19.399999999999999" customHeight="1">
      <c r="A64" s="112"/>
      <c r="B64" s="61" t="s">
        <v>7</v>
      </c>
      <c r="C64" s="87">
        <v>16280900.4</v>
      </c>
      <c r="D64" s="87">
        <v>22840265.010000002</v>
      </c>
      <c r="E64" s="87">
        <v>39121165.399999999</v>
      </c>
      <c r="F64" s="87">
        <v>16280900.4</v>
      </c>
      <c r="G64" s="87">
        <v>22840265.010000002</v>
      </c>
      <c r="H64" s="87">
        <v>39121165.399999999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</row>
    <row r="65" spans="1:34" ht="19.399999999999999" customHeight="1" thickBot="1">
      <c r="A65" s="60" t="s">
        <v>1</v>
      </c>
      <c r="B65" s="59"/>
      <c r="C65" s="88">
        <v>16280900.4</v>
      </c>
      <c r="D65" s="88">
        <v>22840265.010000002</v>
      </c>
      <c r="E65" s="88">
        <v>39121165.399999999</v>
      </c>
      <c r="F65" s="88">
        <v>16280900.4</v>
      </c>
      <c r="G65" s="88">
        <v>22840265.010000002</v>
      </c>
      <c r="H65" s="88">
        <v>39121165.399999999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68"/>
      <c r="AE65" s="68"/>
      <c r="AF65" s="68"/>
      <c r="AG65" s="68"/>
      <c r="AH65" s="68"/>
    </row>
    <row r="66" spans="1:34" s="68" customFormat="1" ht="19.399999999999999" customHeight="1">
      <c r="A66" s="110" t="s">
        <v>138</v>
      </c>
      <c r="B66" s="62" t="s">
        <v>30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</row>
    <row r="67" spans="1:34" s="68" customFormat="1" ht="19.399999999999999" customHeight="1">
      <c r="A67" s="111"/>
      <c r="B67" s="61" t="s">
        <v>2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</row>
    <row r="68" spans="1:34" s="68" customFormat="1" ht="19.399999999999999" customHeight="1">
      <c r="A68" s="112"/>
      <c r="B68" s="61" t="s">
        <v>7</v>
      </c>
      <c r="C68" s="87">
        <v>6021416</v>
      </c>
      <c r="D68" s="87">
        <v>84215735</v>
      </c>
      <c r="E68" s="87">
        <v>90237151</v>
      </c>
      <c r="F68" s="87">
        <v>6021416</v>
      </c>
      <c r="G68" s="87">
        <v>84215735</v>
      </c>
      <c r="H68" s="87">
        <v>90237151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</row>
    <row r="69" spans="1:34" ht="19.399999999999999" customHeight="1" thickBot="1">
      <c r="A69" s="60" t="s">
        <v>1</v>
      </c>
      <c r="B69" s="59"/>
      <c r="C69" s="88">
        <v>6021416</v>
      </c>
      <c r="D69" s="88">
        <v>84215735</v>
      </c>
      <c r="E69" s="88">
        <v>90237151</v>
      </c>
      <c r="F69" s="88">
        <v>6021416</v>
      </c>
      <c r="G69" s="88">
        <v>84215735</v>
      </c>
      <c r="H69" s="88">
        <v>90237151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68"/>
      <c r="AE69" s="68"/>
      <c r="AF69" s="68"/>
      <c r="AG69" s="68"/>
      <c r="AH69" s="68"/>
    </row>
    <row r="70" spans="1:34" s="68" customFormat="1" ht="19.399999999999999" customHeight="1">
      <c r="A70" s="110" t="s">
        <v>42</v>
      </c>
      <c r="B70" s="62" t="s">
        <v>30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</row>
    <row r="71" spans="1:34" s="68" customFormat="1" ht="19.399999999999999" customHeight="1">
      <c r="A71" s="111"/>
      <c r="B71" s="61" t="s">
        <v>2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</row>
    <row r="72" spans="1:34" s="68" customFormat="1" ht="19.399999999999999" customHeight="1">
      <c r="A72" s="112"/>
      <c r="B72" s="61" t="s">
        <v>7</v>
      </c>
      <c r="C72" s="87">
        <v>522114.34869999997</v>
      </c>
      <c r="D72" s="87">
        <v>0</v>
      </c>
      <c r="E72" s="87">
        <v>522114.34869999997</v>
      </c>
      <c r="F72" s="87">
        <v>522114.34869999997</v>
      </c>
      <c r="G72" s="87">
        <v>0</v>
      </c>
      <c r="H72" s="87">
        <v>522114.34869999997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</row>
    <row r="73" spans="1:34" ht="19.399999999999999" customHeight="1" thickBot="1">
      <c r="A73" s="60" t="s">
        <v>1</v>
      </c>
      <c r="B73" s="59"/>
      <c r="C73" s="88">
        <v>522114.34869999997</v>
      </c>
      <c r="D73" s="88">
        <v>0</v>
      </c>
      <c r="E73" s="88">
        <v>522114.34869999997</v>
      </c>
      <c r="F73" s="88">
        <v>522114.34869999997</v>
      </c>
      <c r="G73" s="88">
        <v>0</v>
      </c>
      <c r="H73" s="88">
        <v>522114.34869999997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68"/>
      <c r="AE73" s="68"/>
      <c r="AF73" s="68"/>
      <c r="AG73" s="68"/>
      <c r="AH73" s="68"/>
    </row>
    <row r="74" spans="1:34" s="68" customFormat="1" ht="19.399999999999999" customHeight="1">
      <c r="A74" s="110" t="s">
        <v>139</v>
      </c>
      <c r="B74" s="62" t="s">
        <v>30</v>
      </c>
      <c r="C74" s="87">
        <v>2507433295</v>
      </c>
      <c r="D74" s="87">
        <v>2564010562</v>
      </c>
      <c r="E74" s="87">
        <v>5071443856</v>
      </c>
      <c r="F74" s="87">
        <v>2257381640</v>
      </c>
      <c r="G74" s="87">
        <v>2317492985</v>
      </c>
      <c r="H74" s="87">
        <v>4574874625</v>
      </c>
      <c r="I74" s="87">
        <v>72640767.599999994</v>
      </c>
      <c r="J74" s="87">
        <v>112403752.40000001</v>
      </c>
      <c r="K74" s="87">
        <v>185044520</v>
      </c>
      <c r="L74" s="87">
        <v>31739359.48</v>
      </c>
      <c r="M74" s="87">
        <v>32780044.100000001</v>
      </c>
      <c r="N74" s="87">
        <v>64519403.579999998</v>
      </c>
      <c r="O74" s="87">
        <v>0</v>
      </c>
      <c r="P74" s="87">
        <v>0</v>
      </c>
      <c r="Q74" s="87">
        <v>0</v>
      </c>
      <c r="R74" s="87">
        <v>2216994</v>
      </c>
      <c r="S74" s="87">
        <v>890148</v>
      </c>
      <c r="T74" s="87">
        <v>3107142</v>
      </c>
      <c r="U74" s="87">
        <v>137950045.30000001</v>
      </c>
      <c r="V74" s="87">
        <v>85736744.079999998</v>
      </c>
      <c r="W74" s="87">
        <v>223686789.40000001</v>
      </c>
      <c r="X74" s="87">
        <v>0</v>
      </c>
      <c r="Y74" s="87">
        <v>0</v>
      </c>
      <c r="Z74" s="87">
        <v>0</v>
      </c>
      <c r="AA74" s="87">
        <v>5504488.4699999997</v>
      </c>
      <c r="AB74" s="87">
        <v>14706888.390000001</v>
      </c>
      <c r="AC74" s="87">
        <v>20211376.859999999</v>
      </c>
    </row>
    <row r="75" spans="1:34" s="68" customFormat="1" ht="19.399999999999999" customHeight="1">
      <c r="A75" s="111"/>
      <c r="B75" s="61" t="s">
        <v>2</v>
      </c>
      <c r="C75" s="87">
        <v>2492919898</v>
      </c>
      <c r="D75" s="87">
        <v>1616484086</v>
      </c>
      <c r="E75" s="87">
        <v>4109403984</v>
      </c>
      <c r="F75" s="87">
        <v>549104324.5</v>
      </c>
      <c r="G75" s="87">
        <v>534878629.39999998</v>
      </c>
      <c r="H75" s="87">
        <v>1083982954</v>
      </c>
      <c r="I75" s="87">
        <v>255225798</v>
      </c>
      <c r="J75" s="87">
        <v>84575121.599999994</v>
      </c>
      <c r="K75" s="87">
        <v>339800919.60000002</v>
      </c>
      <c r="L75" s="87">
        <v>3145516</v>
      </c>
      <c r="M75" s="87">
        <v>2269606</v>
      </c>
      <c r="N75" s="87">
        <v>5415122</v>
      </c>
      <c r="O75" s="87">
        <v>0</v>
      </c>
      <c r="P75" s="87">
        <v>0</v>
      </c>
      <c r="Q75" s="87">
        <v>0</v>
      </c>
      <c r="R75" s="87">
        <v>1304706</v>
      </c>
      <c r="S75" s="87">
        <v>1274536</v>
      </c>
      <c r="T75" s="87">
        <v>2579242</v>
      </c>
      <c r="U75" s="87">
        <v>1446000532</v>
      </c>
      <c r="V75" s="87">
        <v>992757965.20000005</v>
      </c>
      <c r="W75" s="87">
        <v>2438758497</v>
      </c>
      <c r="X75" s="87">
        <v>238066030</v>
      </c>
      <c r="Y75" s="87">
        <v>0</v>
      </c>
      <c r="Z75" s="87">
        <v>238066030</v>
      </c>
      <c r="AA75" s="87">
        <v>72992</v>
      </c>
      <c r="AB75" s="87">
        <v>728228</v>
      </c>
      <c r="AC75" s="87">
        <v>801220</v>
      </c>
    </row>
    <row r="76" spans="1:34" s="68" customFormat="1" ht="19.399999999999999" customHeight="1">
      <c r="A76" s="112"/>
      <c r="B76" s="61" t="s">
        <v>7</v>
      </c>
      <c r="C76" s="87">
        <v>9793322549</v>
      </c>
      <c r="D76" s="87">
        <v>9804884592</v>
      </c>
      <c r="E76" s="87">
        <v>19598207140</v>
      </c>
      <c r="F76" s="87">
        <v>4067018540</v>
      </c>
      <c r="G76" s="87">
        <v>7770462531</v>
      </c>
      <c r="H76" s="87">
        <v>11837481070</v>
      </c>
      <c r="I76" s="87">
        <v>530890045.69999999</v>
      </c>
      <c r="J76" s="87">
        <v>287997555.89999998</v>
      </c>
      <c r="K76" s="87">
        <v>818887601.60000002</v>
      </c>
      <c r="L76" s="87">
        <v>6627597</v>
      </c>
      <c r="M76" s="87">
        <v>6660520</v>
      </c>
      <c r="N76" s="87">
        <v>13288117</v>
      </c>
      <c r="O76" s="87">
        <v>0</v>
      </c>
      <c r="P76" s="87">
        <v>0</v>
      </c>
      <c r="Q76" s="87">
        <v>0</v>
      </c>
      <c r="R76" s="87">
        <v>107463</v>
      </c>
      <c r="S76" s="87">
        <v>39126514</v>
      </c>
      <c r="T76" s="87">
        <v>39233977</v>
      </c>
      <c r="U76" s="87">
        <v>5188678904</v>
      </c>
      <c r="V76" s="87">
        <v>1665999409</v>
      </c>
      <c r="W76" s="87">
        <v>6854678312</v>
      </c>
      <c r="X76" s="87">
        <v>0</v>
      </c>
      <c r="Y76" s="87">
        <v>0</v>
      </c>
      <c r="Z76" s="87">
        <v>0</v>
      </c>
      <c r="AA76" s="87">
        <v>0</v>
      </c>
      <c r="AB76" s="87">
        <v>34638062</v>
      </c>
      <c r="AC76" s="87">
        <v>34638062</v>
      </c>
    </row>
    <row r="77" spans="1:34" ht="19.399999999999999" customHeight="1" thickBot="1">
      <c r="A77" s="60" t="s">
        <v>1</v>
      </c>
      <c r="B77" s="59"/>
      <c r="C77" s="88">
        <v>14793675741</v>
      </c>
      <c r="D77" s="88">
        <v>13985379240</v>
      </c>
      <c r="E77" s="88">
        <v>28779054981</v>
      </c>
      <c r="F77" s="88">
        <v>6873504504</v>
      </c>
      <c r="G77" s="88">
        <v>10622834145</v>
      </c>
      <c r="H77" s="88">
        <v>17496338649</v>
      </c>
      <c r="I77" s="88">
        <v>858756611.29999995</v>
      </c>
      <c r="J77" s="88">
        <v>484976429.89999998</v>
      </c>
      <c r="K77" s="88">
        <v>1343733041</v>
      </c>
      <c r="L77" s="88">
        <v>41512472.479999997</v>
      </c>
      <c r="M77" s="88">
        <v>41710170.100000001</v>
      </c>
      <c r="N77" s="88">
        <v>83222642.579999998</v>
      </c>
      <c r="O77" s="88">
        <v>0</v>
      </c>
      <c r="P77" s="88">
        <v>0</v>
      </c>
      <c r="Q77" s="88">
        <v>0</v>
      </c>
      <c r="R77" s="88">
        <v>3629163</v>
      </c>
      <c r="S77" s="88">
        <v>41291198</v>
      </c>
      <c r="T77" s="88">
        <v>44920361</v>
      </c>
      <c r="U77" s="88">
        <v>6772629480</v>
      </c>
      <c r="V77" s="88">
        <v>2744494118</v>
      </c>
      <c r="W77" s="88">
        <v>9517123598</v>
      </c>
      <c r="X77" s="88">
        <v>238066030</v>
      </c>
      <c r="Y77" s="88">
        <v>0</v>
      </c>
      <c r="Z77" s="88">
        <v>238066030</v>
      </c>
      <c r="AA77" s="88">
        <v>5577480.4699999997</v>
      </c>
      <c r="AB77" s="88">
        <v>50073178.390000001</v>
      </c>
      <c r="AC77" s="88">
        <v>55650658.859999999</v>
      </c>
      <c r="AD77" s="68"/>
      <c r="AE77" s="68"/>
      <c r="AF77" s="68"/>
      <c r="AG77" s="68"/>
      <c r="AH77" s="68"/>
    </row>
    <row r="78" spans="1:34" s="68" customFormat="1" ht="19.399999999999999" customHeight="1">
      <c r="A78" s="110" t="s">
        <v>104</v>
      </c>
      <c r="B78" s="62" t="s">
        <v>30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</row>
    <row r="79" spans="1:34" s="68" customFormat="1" ht="19.399999999999999" customHeight="1">
      <c r="A79" s="111"/>
      <c r="B79" s="61" t="s">
        <v>2</v>
      </c>
      <c r="C79" s="87">
        <v>247269942.90000001</v>
      </c>
      <c r="D79" s="87">
        <v>243483163.30000001</v>
      </c>
      <c r="E79" s="87">
        <v>490753106.10000002</v>
      </c>
      <c r="F79" s="87">
        <v>247269942.90000001</v>
      </c>
      <c r="G79" s="87">
        <v>243483163.30000001</v>
      </c>
      <c r="H79" s="87">
        <v>490753106.10000002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</row>
    <row r="80" spans="1:34" s="68" customFormat="1" ht="19.399999999999999" customHeight="1">
      <c r="A80" s="112"/>
      <c r="B80" s="61" t="s">
        <v>7</v>
      </c>
      <c r="C80" s="87">
        <v>2765550660</v>
      </c>
      <c r="D80" s="87">
        <v>1857951078</v>
      </c>
      <c r="E80" s="87">
        <v>4623501737</v>
      </c>
      <c r="F80" s="87">
        <v>2765550660</v>
      </c>
      <c r="G80" s="87">
        <v>1857951078</v>
      </c>
      <c r="H80" s="87">
        <v>4623501737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</row>
    <row r="81" spans="1:34" ht="19.399999999999999" customHeight="1" thickBot="1">
      <c r="A81" s="60" t="s">
        <v>1</v>
      </c>
      <c r="B81" s="59"/>
      <c r="C81" s="88">
        <v>3012820603</v>
      </c>
      <c r="D81" s="88">
        <v>2101434241</v>
      </c>
      <c r="E81" s="88">
        <v>5114254844</v>
      </c>
      <c r="F81" s="88">
        <v>3012820603</v>
      </c>
      <c r="G81" s="88">
        <v>2101434241</v>
      </c>
      <c r="H81" s="88">
        <v>5114254844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68"/>
      <c r="AE81" s="68"/>
      <c r="AF81" s="68"/>
      <c r="AG81" s="68"/>
      <c r="AH81" s="68"/>
    </row>
    <row r="82" spans="1:34" s="68" customFormat="1" ht="19.399999999999999" customHeight="1">
      <c r="A82" s="110" t="s">
        <v>45</v>
      </c>
      <c r="B82" s="62" t="s">
        <v>30</v>
      </c>
      <c r="C82" s="87">
        <v>1153057471</v>
      </c>
      <c r="D82" s="87">
        <v>786430025.29999995</v>
      </c>
      <c r="E82" s="87">
        <v>1939487496</v>
      </c>
      <c r="F82" s="87">
        <v>1153057471</v>
      </c>
      <c r="G82" s="87">
        <v>786430025.29999995</v>
      </c>
      <c r="H82" s="87">
        <v>1939487496</v>
      </c>
      <c r="I82" s="87">
        <v>0</v>
      </c>
      <c r="J82" s="87">
        <v>0</v>
      </c>
      <c r="K82" s="87">
        <v>0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</row>
    <row r="83" spans="1:34" s="68" customFormat="1" ht="19.399999999999999" customHeight="1">
      <c r="A83" s="111"/>
      <c r="B83" s="61" t="s">
        <v>2</v>
      </c>
      <c r="C83" s="87">
        <v>168424971.19999999</v>
      </c>
      <c r="D83" s="87">
        <v>119434710.09999999</v>
      </c>
      <c r="E83" s="87">
        <v>287859681.30000001</v>
      </c>
      <c r="F83" s="87">
        <v>166445547.19999999</v>
      </c>
      <c r="G83" s="87">
        <v>80259697.859999999</v>
      </c>
      <c r="H83" s="87">
        <v>246705245.09999999</v>
      </c>
      <c r="I83" s="87">
        <v>1979424</v>
      </c>
      <c r="J83" s="87">
        <v>39175012.259999998</v>
      </c>
      <c r="K83" s="87">
        <v>41154436.259999998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</row>
    <row r="84" spans="1:34" s="68" customFormat="1" ht="19.399999999999999" customHeight="1">
      <c r="A84" s="112"/>
      <c r="B84" s="61" t="s">
        <v>7</v>
      </c>
      <c r="C84" s="87">
        <v>933966835.10000002</v>
      </c>
      <c r="D84" s="87">
        <v>637841926.70000005</v>
      </c>
      <c r="E84" s="87">
        <v>1571808762</v>
      </c>
      <c r="F84" s="87">
        <v>889033348.10000002</v>
      </c>
      <c r="G84" s="87">
        <v>603504549.70000005</v>
      </c>
      <c r="H84" s="87">
        <v>1492537898</v>
      </c>
      <c r="I84" s="87">
        <v>44933487</v>
      </c>
      <c r="J84" s="87">
        <v>34337377</v>
      </c>
      <c r="K84" s="87">
        <v>79270864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0</v>
      </c>
      <c r="T84" s="87">
        <v>0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v>0</v>
      </c>
    </row>
    <row r="85" spans="1:34" ht="19.399999999999999" customHeight="1" thickBot="1">
      <c r="A85" s="60" t="s">
        <v>1</v>
      </c>
      <c r="B85" s="59"/>
      <c r="C85" s="88">
        <v>2255449277</v>
      </c>
      <c r="D85" s="88">
        <v>1543706662</v>
      </c>
      <c r="E85" s="88">
        <v>3799155939</v>
      </c>
      <c r="F85" s="88">
        <v>2208536366</v>
      </c>
      <c r="G85" s="88">
        <v>1470194273</v>
      </c>
      <c r="H85" s="88">
        <v>3678730639</v>
      </c>
      <c r="I85" s="88">
        <v>46912911</v>
      </c>
      <c r="J85" s="88">
        <v>73512389.260000005</v>
      </c>
      <c r="K85" s="88">
        <v>120425300.3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68"/>
      <c r="AE85" s="68"/>
      <c r="AF85" s="68"/>
      <c r="AG85" s="68"/>
      <c r="AH85" s="68"/>
    </row>
    <row r="86" spans="1:34" s="68" customFormat="1" ht="19.399999999999999" customHeight="1">
      <c r="A86" s="110" t="s">
        <v>46</v>
      </c>
      <c r="B86" s="62" t="s">
        <v>30</v>
      </c>
      <c r="C86" s="87">
        <v>5701091</v>
      </c>
      <c r="D86" s="87">
        <v>9854833</v>
      </c>
      <c r="E86" s="87">
        <v>15555924</v>
      </c>
      <c r="F86" s="87">
        <v>5701091</v>
      </c>
      <c r="G86" s="87">
        <v>9854833</v>
      </c>
      <c r="H86" s="87">
        <v>15555924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</row>
    <row r="87" spans="1:34" s="68" customFormat="1" ht="19.399999999999999" customHeight="1">
      <c r="A87" s="111"/>
      <c r="B87" s="61" t="s">
        <v>2</v>
      </c>
      <c r="C87" s="87">
        <v>9504899</v>
      </c>
      <c r="D87" s="87">
        <v>3661149</v>
      </c>
      <c r="E87" s="87">
        <v>13166048</v>
      </c>
      <c r="F87" s="87">
        <v>9504899</v>
      </c>
      <c r="G87" s="87">
        <v>3661149</v>
      </c>
      <c r="H87" s="87">
        <v>13166048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</row>
    <row r="88" spans="1:34" s="68" customFormat="1" ht="19.399999999999999" customHeight="1">
      <c r="A88" s="112"/>
      <c r="B88" s="61" t="s">
        <v>7</v>
      </c>
      <c r="C88" s="87">
        <v>99286810.689999998</v>
      </c>
      <c r="D88" s="87">
        <v>117807790.3</v>
      </c>
      <c r="E88" s="87">
        <v>217094601</v>
      </c>
      <c r="F88" s="87">
        <v>99286810.689999998</v>
      </c>
      <c r="G88" s="87">
        <v>117807790.3</v>
      </c>
      <c r="H88" s="87">
        <v>217094601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</row>
    <row r="89" spans="1:34" ht="19.399999999999999" customHeight="1" thickBot="1">
      <c r="A89" s="60" t="s">
        <v>1</v>
      </c>
      <c r="B89" s="59"/>
      <c r="C89" s="88">
        <v>114492800.7</v>
      </c>
      <c r="D89" s="88">
        <v>131323772.3</v>
      </c>
      <c r="E89" s="88">
        <v>245816573</v>
      </c>
      <c r="F89" s="88">
        <v>114492800.7</v>
      </c>
      <c r="G89" s="88">
        <v>131323772.3</v>
      </c>
      <c r="H89" s="88">
        <v>245816573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68"/>
      <c r="AE89" s="68"/>
      <c r="AF89" s="68"/>
      <c r="AG89" s="68"/>
      <c r="AH89" s="68"/>
    </row>
    <row r="90" spans="1:34" s="68" customFormat="1" ht="19.399999999999999" customHeight="1">
      <c r="A90" s="110" t="s">
        <v>140</v>
      </c>
      <c r="B90" s="62" t="s">
        <v>30</v>
      </c>
      <c r="C90" s="87">
        <v>67434246.870000005</v>
      </c>
      <c r="D90" s="87">
        <v>43770278.439999998</v>
      </c>
      <c r="E90" s="87">
        <v>111204525.3</v>
      </c>
      <c r="F90" s="87">
        <v>60521121.869999997</v>
      </c>
      <c r="G90" s="87">
        <v>43596552.439999998</v>
      </c>
      <c r="H90" s="87">
        <v>104117674.3</v>
      </c>
      <c r="I90" s="87">
        <v>6658660</v>
      </c>
      <c r="J90" s="87">
        <v>0</v>
      </c>
      <c r="K90" s="87">
        <v>6658660</v>
      </c>
      <c r="L90" s="87">
        <v>247299</v>
      </c>
      <c r="M90" s="87">
        <v>0</v>
      </c>
      <c r="N90" s="87">
        <v>247299</v>
      </c>
      <c r="O90" s="87">
        <v>0</v>
      </c>
      <c r="P90" s="87">
        <v>0</v>
      </c>
      <c r="Q90" s="87">
        <v>0</v>
      </c>
      <c r="R90" s="87">
        <v>7166</v>
      </c>
      <c r="S90" s="87">
        <v>173726</v>
      </c>
      <c r="T90" s="87">
        <v>180892</v>
      </c>
      <c r="U90" s="87">
        <v>0</v>
      </c>
      <c r="V90" s="87">
        <v>0</v>
      </c>
      <c r="W90" s="87">
        <v>0</v>
      </c>
      <c r="X90" s="87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0</v>
      </c>
    </row>
    <row r="91" spans="1:34" s="68" customFormat="1" ht="19.399999999999999" customHeight="1">
      <c r="A91" s="111"/>
      <c r="B91" s="61" t="s">
        <v>2</v>
      </c>
      <c r="C91" s="87">
        <v>50006262</v>
      </c>
      <c r="D91" s="87">
        <v>15169470</v>
      </c>
      <c r="E91" s="87">
        <v>65175732</v>
      </c>
      <c r="F91" s="87">
        <v>0</v>
      </c>
      <c r="G91" s="87">
        <v>0</v>
      </c>
      <c r="H91" s="87">
        <v>0</v>
      </c>
      <c r="I91" s="87">
        <v>50006262</v>
      </c>
      <c r="J91" s="87">
        <v>15169470</v>
      </c>
      <c r="K91" s="87">
        <v>65175732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0</v>
      </c>
      <c r="V91" s="87">
        <v>0</v>
      </c>
      <c r="W91" s="87">
        <v>0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</row>
    <row r="92" spans="1:34" s="68" customFormat="1" ht="19.399999999999999" customHeight="1">
      <c r="A92" s="112"/>
      <c r="B92" s="61" t="s">
        <v>7</v>
      </c>
      <c r="C92" s="87">
        <v>26555159.09</v>
      </c>
      <c r="D92" s="87">
        <v>70416001.659999996</v>
      </c>
      <c r="E92" s="87">
        <v>96971160.75</v>
      </c>
      <c r="F92" s="87">
        <v>26555159.09</v>
      </c>
      <c r="G92" s="87">
        <v>69204663.799999997</v>
      </c>
      <c r="H92" s="87">
        <v>95759822.890000001</v>
      </c>
      <c r="I92" s="87">
        <v>0</v>
      </c>
      <c r="J92" s="87">
        <v>0</v>
      </c>
      <c r="K92" s="87">
        <v>0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0</v>
      </c>
      <c r="S92" s="87">
        <v>1211337.8589999999</v>
      </c>
      <c r="T92" s="87">
        <v>1211337.8589999999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</row>
    <row r="93" spans="1:34" ht="19.399999999999999" customHeight="1" thickBot="1">
      <c r="A93" s="60" t="s">
        <v>1</v>
      </c>
      <c r="B93" s="59"/>
      <c r="C93" s="88">
        <v>143995668</v>
      </c>
      <c r="D93" s="88">
        <v>129355750.09999999</v>
      </c>
      <c r="E93" s="88">
        <v>273351418.10000002</v>
      </c>
      <c r="F93" s="88">
        <v>87076280.959999993</v>
      </c>
      <c r="G93" s="88">
        <v>112801216.2</v>
      </c>
      <c r="H93" s="88">
        <v>199877497.19999999</v>
      </c>
      <c r="I93" s="88">
        <v>56664922</v>
      </c>
      <c r="J93" s="88">
        <v>15169470</v>
      </c>
      <c r="K93" s="88">
        <v>71834392</v>
      </c>
      <c r="L93" s="88">
        <v>247299</v>
      </c>
      <c r="M93" s="88">
        <v>0</v>
      </c>
      <c r="N93" s="88">
        <v>247299</v>
      </c>
      <c r="O93" s="88">
        <v>0</v>
      </c>
      <c r="P93" s="88">
        <v>0</v>
      </c>
      <c r="Q93" s="88">
        <v>0</v>
      </c>
      <c r="R93" s="88">
        <v>7166</v>
      </c>
      <c r="S93" s="88">
        <v>1385063.8589999999</v>
      </c>
      <c r="T93" s="88">
        <v>1392229.8589999999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  <c r="AC93" s="88">
        <v>0</v>
      </c>
      <c r="AD93" s="68"/>
      <c r="AE93" s="68"/>
      <c r="AF93" s="68"/>
      <c r="AG93" s="68"/>
      <c r="AH93" s="68"/>
    </row>
    <row r="94" spans="1:34" s="68" customFormat="1" ht="19.399999999999999" customHeight="1">
      <c r="A94" s="110" t="s">
        <v>141</v>
      </c>
      <c r="B94" s="62" t="s">
        <v>30</v>
      </c>
      <c r="C94" s="87">
        <v>0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</row>
    <row r="95" spans="1:34" s="68" customFormat="1" ht="19.399999999999999" customHeight="1">
      <c r="A95" s="111"/>
      <c r="B95" s="61" t="s">
        <v>2</v>
      </c>
      <c r="C95" s="87">
        <v>0</v>
      </c>
      <c r="D95" s="87">
        <v>0</v>
      </c>
      <c r="E95" s="87">
        <v>0</v>
      </c>
      <c r="F95" s="87">
        <v>0</v>
      </c>
      <c r="G95" s="87">
        <v>0</v>
      </c>
      <c r="H95" s="87">
        <v>0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</row>
    <row r="96" spans="1:34" s="68" customFormat="1" ht="19.399999999999999" customHeight="1">
      <c r="A96" s="112"/>
      <c r="B96" s="61" t="s">
        <v>7</v>
      </c>
      <c r="C96" s="87">
        <v>79609450.510000005</v>
      </c>
      <c r="D96" s="87">
        <v>5295883</v>
      </c>
      <c r="E96" s="87">
        <v>84905333.510000005</v>
      </c>
      <c r="F96" s="87">
        <v>79609450.510000005</v>
      </c>
      <c r="G96" s="87">
        <v>5295883</v>
      </c>
      <c r="H96" s="87">
        <v>84905333.510000005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</row>
    <row r="97" spans="1:34" ht="19.399999999999999" customHeight="1" thickBot="1">
      <c r="A97" s="60" t="s">
        <v>1</v>
      </c>
      <c r="B97" s="59"/>
      <c r="C97" s="88">
        <v>79609450.510000005</v>
      </c>
      <c r="D97" s="88">
        <v>5295883</v>
      </c>
      <c r="E97" s="88">
        <v>84905333.510000005</v>
      </c>
      <c r="F97" s="88">
        <v>79609450.510000005</v>
      </c>
      <c r="G97" s="88">
        <v>5295883</v>
      </c>
      <c r="H97" s="88">
        <v>84905333.510000005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68"/>
      <c r="AE97" s="68"/>
      <c r="AF97" s="68"/>
      <c r="AG97" s="68"/>
      <c r="AH97" s="68"/>
    </row>
    <row r="98" spans="1:34" s="68" customFormat="1" ht="19.399999999999999" customHeight="1">
      <c r="A98" s="110" t="s">
        <v>48</v>
      </c>
      <c r="B98" s="62" t="s">
        <v>30</v>
      </c>
      <c r="C98" s="87">
        <v>0</v>
      </c>
      <c r="D98" s="87">
        <v>0</v>
      </c>
      <c r="E98" s="87">
        <v>0</v>
      </c>
      <c r="F98" s="87">
        <v>0</v>
      </c>
      <c r="G98" s="87">
        <v>0</v>
      </c>
      <c r="H98" s="87">
        <v>0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</row>
    <row r="99" spans="1:34" s="68" customFormat="1" ht="19.399999999999999" customHeight="1">
      <c r="A99" s="111"/>
      <c r="B99" s="61" t="s">
        <v>2</v>
      </c>
      <c r="C99" s="87">
        <v>0</v>
      </c>
      <c r="D99" s="87">
        <v>10690548</v>
      </c>
      <c r="E99" s="87">
        <v>10690548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0</v>
      </c>
      <c r="P99" s="87">
        <v>10690548</v>
      </c>
      <c r="Q99" s="87">
        <v>10690548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</row>
    <row r="100" spans="1:34" s="68" customFormat="1" ht="19.399999999999999" customHeight="1">
      <c r="A100" s="112"/>
      <c r="B100" s="61" t="s">
        <v>7</v>
      </c>
      <c r="C100" s="87">
        <v>25948693.09</v>
      </c>
      <c r="D100" s="87">
        <v>24129343</v>
      </c>
      <c r="E100" s="87">
        <v>50078036.090000004</v>
      </c>
      <c r="F100" s="87">
        <v>25948693.09</v>
      </c>
      <c r="G100" s="87">
        <v>24129343</v>
      </c>
      <c r="H100" s="87">
        <v>50078036.090000004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0</v>
      </c>
      <c r="P100" s="87">
        <v>0</v>
      </c>
      <c r="Q100" s="87">
        <v>0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</row>
    <row r="101" spans="1:34" ht="19.399999999999999" customHeight="1" thickBot="1">
      <c r="A101" s="60" t="s">
        <v>1</v>
      </c>
      <c r="B101" s="59"/>
      <c r="C101" s="88">
        <v>25948693.09</v>
      </c>
      <c r="D101" s="88">
        <v>34819891</v>
      </c>
      <c r="E101" s="88">
        <v>60768584.090000004</v>
      </c>
      <c r="F101" s="88">
        <v>25948693.09</v>
      </c>
      <c r="G101" s="88">
        <v>24129343</v>
      </c>
      <c r="H101" s="88">
        <v>50078036.090000004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0</v>
      </c>
      <c r="P101" s="88">
        <v>10690548</v>
      </c>
      <c r="Q101" s="88">
        <v>10690548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68"/>
      <c r="AE101" s="68"/>
      <c r="AF101" s="68"/>
      <c r="AG101" s="68"/>
      <c r="AH101" s="68"/>
    </row>
    <row r="102" spans="1:34" s="68" customFormat="1" ht="19.399999999999999" customHeight="1">
      <c r="A102" s="110" t="s">
        <v>49</v>
      </c>
      <c r="B102" s="62" t="s">
        <v>30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</row>
    <row r="103" spans="1:34" s="68" customFormat="1" ht="19.399999999999999" customHeight="1">
      <c r="A103" s="111"/>
      <c r="B103" s="61" t="s">
        <v>2</v>
      </c>
      <c r="C103" s="87">
        <v>0</v>
      </c>
      <c r="D103" s="87">
        <v>0</v>
      </c>
      <c r="E103" s="87">
        <v>0</v>
      </c>
      <c r="F103" s="87">
        <v>0</v>
      </c>
      <c r="G103" s="87">
        <v>0</v>
      </c>
      <c r="H103" s="87">
        <v>0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v>0</v>
      </c>
      <c r="W103" s="87">
        <v>0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</row>
    <row r="104" spans="1:34" s="68" customFormat="1" ht="19.399999999999999" customHeight="1">
      <c r="A104" s="112"/>
      <c r="B104" s="61" t="s">
        <v>7</v>
      </c>
      <c r="C104" s="87">
        <v>25260448.920000002</v>
      </c>
      <c r="D104" s="87">
        <v>13837973</v>
      </c>
      <c r="E104" s="87">
        <v>39098421.920000002</v>
      </c>
      <c r="F104" s="87">
        <v>25260448.920000002</v>
      </c>
      <c r="G104" s="87">
        <v>13837973</v>
      </c>
      <c r="H104" s="87">
        <v>39098421.920000002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</row>
    <row r="105" spans="1:34" ht="19.399999999999999" customHeight="1" thickBot="1">
      <c r="A105" s="60" t="s">
        <v>1</v>
      </c>
      <c r="B105" s="59"/>
      <c r="C105" s="88">
        <v>25260448.920000002</v>
      </c>
      <c r="D105" s="88">
        <v>13837973</v>
      </c>
      <c r="E105" s="88">
        <v>39098421.920000002</v>
      </c>
      <c r="F105" s="88">
        <v>25260448.920000002</v>
      </c>
      <c r="G105" s="88">
        <v>13837973</v>
      </c>
      <c r="H105" s="88">
        <v>39098421.920000002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68"/>
      <c r="AE105" s="68"/>
      <c r="AF105" s="68"/>
      <c r="AG105" s="68"/>
      <c r="AH105" s="68"/>
    </row>
    <row r="106" spans="1:34" s="68" customFormat="1" ht="19.399999999999999" customHeight="1">
      <c r="A106" s="110" t="s">
        <v>50</v>
      </c>
      <c r="B106" s="62" t="s">
        <v>30</v>
      </c>
      <c r="C106" s="87">
        <v>0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</row>
    <row r="107" spans="1:34" s="68" customFormat="1" ht="19.399999999999999" customHeight="1">
      <c r="A107" s="111"/>
      <c r="B107" s="61" t="s">
        <v>2</v>
      </c>
      <c r="C107" s="87">
        <v>0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</row>
    <row r="108" spans="1:34" s="68" customFormat="1" ht="19.399999999999999" customHeight="1">
      <c r="A108" s="112"/>
      <c r="B108" s="61" t="s">
        <v>7</v>
      </c>
      <c r="C108" s="87">
        <v>44150822</v>
      </c>
      <c r="D108" s="87">
        <v>128539624</v>
      </c>
      <c r="E108" s="87">
        <v>172690446</v>
      </c>
      <c r="F108" s="87">
        <v>44150822</v>
      </c>
      <c r="G108" s="87">
        <v>128539624</v>
      </c>
      <c r="H108" s="87">
        <v>172690446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0</v>
      </c>
      <c r="V108" s="87">
        <v>0</v>
      </c>
      <c r="W108" s="87">
        <v>0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</row>
    <row r="109" spans="1:34" ht="19.399999999999999" customHeight="1" thickBot="1">
      <c r="A109" s="60" t="s">
        <v>1</v>
      </c>
      <c r="B109" s="59"/>
      <c r="C109" s="88">
        <v>44150822</v>
      </c>
      <c r="D109" s="88">
        <v>128539624</v>
      </c>
      <c r="E109" s="88">
        <v>172690446</v>
      </c>
      <c r="F109" s="88">
        <v>44150822</v>
      </c>
      <c r="G109" s="88">
        <v>128539624</v>
      </c>
      <c r="H109" s="88">
        <v>172690446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68"/>
      <c r="AE109" s="68"/>
      <c r="AF109" s="68"/>
      <c r="AG109" s="68"/>
      <c r="AH109" s="68"/>
    </row>
    <row r="110" spans="1:34" s="68" customFormat="1" ht="19.399999999999999" customHeight="1">
      <c r="A110" s="110" t="s">
        <v>51</v>
      </c>
      <c r="B110" s="62" t="s">
        <v>30</v>
      </c>
      <c r="C110" s="87">
        <v>0</v>
      </c>
      <c r="D110" s="87"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</row>
    <row r="111" spans="1:34" s="68" customFormat="1" ht="19.399999999999999" customHeight="1">
      <c r="A111" s="111"/>
      <c r="B111" s="61" t="s">
        <v>2</v>
      </c>
      <c r="C111" s="87">
        <v>0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</row>
    <row r="112" spans="1:34" s="68" customFormat="1" ht="19.399999999999999" customHeight="1">
      <c r="A112" s="112"/>
      <c r="B112" s="61" t="s">
        <v>7</v>
      </c>
      <c r="C112" s="87">
        <v>5727038.7300000004</v>
      </c>
      <c r="D112" s="87">
        <v>10763745</v>
      </c>
      <c r="E112" s="87">
        <v>16490783.73</v>
      </c>
      <c r="F112" s="87">
        <v>5727038.7300000004</v>
      </c>
      <c r="G112" s="87">
        <v>10763745</v>
      </c>
      <c r="H112" s="87">
        <v>16490783.73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</row>
    <row r="113" spans="1:34" ht="19.399999999999999" customHeight="1" thickBot="1">
      <c r="A113" s="60" t="s">
        <v>1</v>
      </c>
      <c r="B113" s="59"/>
      <c r="C113" s="88">
        <v>5727038.7300000004</v>
      </c>
      <c r="D113" s="88">
        <v>10763745</v>
      </c>
      <c r="E113" s="88">
        <v>16490783.73</v>
      </c>
      <c r="F113" s="88">
        <v>5727038.7300000004</v>
      </c>
      <c r="G113" s="88">
        <v>10763745</v>
      </c>
      <c r="H113" s="88">
        <v>16490783.73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68"/>
      <c r="AE113" s="68"/>
      <c r="AF113" s="68"/>
      <c r="AG113" s="68"/>
      <c r="AH113" s="68"/>
    </row>
    <row r="114" spans="1:34" s="68" customFormat="1" ht="19.399999999999999" customHeight="1">
      <c r="A114" s="110" t="s">
        <v>52</v>
      </c>
      <c r="B114" s="62" t="s">
        <v>30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</row>
    <row r="115" spans="1:34" s="68" customFormat="1" ht="19.399999999999999" customHeight="1">
      <c r="A115" s="111"/>
      <c r="B115" s="61" t="s">
        <v>2</v>
      </c>
      <c r="C115" s="87">
        <v>0</v>
      </c>
      <c r="D115" s="87">
        <v>0</v>
      </c>
      <c r="E115" s="87">
        <v>0</v>
      </c>
      <c r="F115" s="87">
        <v>0</v>
      </c>
      <c r="G115" s="87">
        <v>0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</row>
    <row r="116" spans="1:34" s="68" customFormat="1" ht="19.399999999999999" customHeight="1">
      <c r="A116" s="112"/>
      <c r="B116" s="61" t="s">
        <v>7</v>
      </c>
      <c r="C116" s="87">
        <v>0</v>
      </c>
      <c r="D116" s="87">
        <v>0</v>
      </c>
      <c r="E116" s="87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</row>
    <row r="117" spans="1:34" ht="19.399999999999999" customHeight="1" thickBot="1">
      <c r="A117" s="60" t="s">
        <v>1</v>
      </c>
      <c r="B117" s="59"/>
      <c r="C117" s="88">
        <v>0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68"/>
      <c r="AE117" s="68"/>
      <c r="AF117" s="68"/>
      <c r="AG117" s="68"/>
      <c r="AH117" s="68"/>
    </row>
    <row r="118" spans="1:34" s="68" customFormat="1" ht="19.399999999999999" customHeight="1">
      <c r="A118" s="110" t="s">
        <v>142</v>
      </c>
      <c r="B118" s="62" t="s">
        <v>30</v>
      </c>
      <c r="C118" s="87">
        <v>485717.77</v>
      </c>
      <c r="D118" s="87">
        <v>1567031</v>
      </c>
      <c r="E118" s="87">
        <v>2052748.77</v>
      </c>
      <c r="F118" s="87">
        <v>485717.77</v>
      </c>
      <c r="G118" s="87">
        <v>1567031</v>
      </c>
      <c r="H118" s="87">
        <v>2052748.77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</row>
    <row r="119" spans="1:34" s="68" customFormat="1" ht="19.399999999999999" customHeight="1">
      <c r="A119" s="111"/>
      <c r="B119" s="61" t="s">
        <v>2</v>
      </c>
      <c r="C119" s="87">
        <v>0</v>
      </c>
      <c r="D119" s="87">
        <v>6777443</v>
      </c>
      <c r="E119" s="87">
        <v>6777443</v>
      </c>
      <c r="F119" s="87">
        <v>0</v>
      </c>
      <c r="G119" s="87">
        <v>6777443</v>
      </c>
      <c r="H119" s="87">
        <v>6777443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</row>
    <row r="120" spans="1:34" s="68" customFormat="1" ht="19.399999999999999" customHeight="1">
      <c r="A120" s="112"/>
      <c r="B120" s="61" t="s">
        <v>7</v>
      </c>
      <c r="C120" s="87">
        <v>63929039.729999997</v>
      </c>
      <c r="D120" s="87">
        <v>131188579</v>
      </c>
      <c r="E120" s="87">
        <v>195117618.69999999</v>
      </c>
      <c r="F120" s="87">
        <v>38980143.729999997</v>
      </c>
      <c r="G120" s="87">
        <v>105303541</v>
      </c>
      <c r="H120" s="87">
        <v>144283684.69999999</v>
      </c>
      <c r="I120" s="87">
        <v>24948896</v>
      </c>
      <c r="J120" s="87">
        <v>25885038</v>
      </c>
      <c r="K120" s="87">
        <v>50833934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0</v>
      </c>
      <c r="V120" s="87">
        <v>0</v>
      </c>
      <c r="W120" s="87">
        <v>0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</row>
    <row r="121" spans="1:34" ht="19.399999999999999" customHeight="1" thickBot="1">
      <c r="A121" s="60" t="s">
        <v>1</v>
      </c>
      <c r="B121" s="59"/>
      <c r="C121" s="88">
        <v>64414757.5</v>
      </c>
      <c r="D121" s="88">
        <v>139533053</v>
      </c>
      <c r="E121" s="88">
        <v>203947810.5</v>
      </c>
      <c r="F121" s="88">
        <v>39465861.5</v>
      </c>
      <c r="G121" s="88">
        <v>113648015</v>
      </c>
      <c r="H121" s="88">
        <v>153113876.5</v>
      </c>
      <c r="I121" s="88">
        <v>24948896</v>
      </c>
      <c r="J121" s="88">
        <v>25885038</v>
      </c>
      <c r="K121" s="88">
        <v>50833934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0</v>
      </c>
      <c r="V121" s="88">
        <v>0</v>
      </c>
      <c r="W121" s="88">
        <v>0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68"/>
      <c r="AE121" s="68"/>
      <c r="AF121" s="68"/>
      <c r="AG121" s="68"/>
      <c r="AH121" s="68"/>
    </row>
    <row r="122" spans="1:34" s="68" customFormat="1" ht="19.399999999999999" customHeight="1">
      <c r="A122" s="110" t="s">
        <v>143</v>
      </c>
      <c r="B122" s="62" t="s">
        <v>30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</row>
    <row r="123" spans="1:34" s="68" customFormat="1" ht="19.399999999999999" customHeight="1">
      <c r="A123" s="111" t="s">
        <v>143</v>
      </c>
      <c r="B123" s="61" t="s">
        <v>2</v>
      </c>
      <c r="C123" s="87">
        <v>0</v>
      </c>
      <c r="D123" s="87">
        <v>0</v>
      </c>
      <c r="E123" s="87">
        <v>0</v>
      </c>
      <c r="F123" s="87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</row>
    <row r="124" spans="1:34" s="68" customFormat="1" ht="19.399999999999999" customHeight="1">
      <c r="A124" s="112"/>
      <c r="B124" s="61" t="s">
        <v>7</v>
      </c>
      <c r="C124" s="87">
        <v>0</v>
      </c>
      <c r="D124" s="87">
        <v>0</v>
      </c>
      <c r="E124" s="87">
        <v>0</v>
      </c>
      <c r="F124" s="87">
        <v>0</v>
      </c>
      <c r="G124" s="87">
        <v>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</row>
    <row r="125" spans="1:34" ht="19.399999999999999" customHeight="1" thickBot="1">
      <c r="A125" s="60" t="s">
        <v>1</v>
      </c>
      <c r="B125" s="59"/>
      <c r="C125" s="88">
        <v>0</v>
      </c>
      <c r="D125" s="88">
        <v>0</v>
      </c>
      <c r="E125" s="88">
        <v>0</v>
      </c>
      <c r="F125" s="88">
        <v>0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68"/>
      <c r="AE125" s="68"/>
      <c r="AF125" s="68"/>
      <c r="AG125" s="68"/>
      <c r="AH125" s="68"/>
    </row>
    <row r="126" spans="1:34" s="68" customFormat="1" ht="19.399999999999999" customHeight="1">
      <c r="A126" s="110" t="s">
        <v>55</v>
      </c>
      <c r="B126" s="62" t="s">
        <v>30</v>
      </c>
      <c r="C126" s="87">
        <v>6039000</v>
      </c>
      <c r="D126" s="87">
        <v>0</v>
      </c>
      <c r="E126" s="87">
        <v>6039000</v>
      </c>
      <c r="F126" s="87">
        <v>0</v>
      </c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6039000</v>
      </c>
      <c r="V126" s="87">
        <v>0</v>
      </c>
      <c r="W126" s="87">
        <v>6039000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</row>
    <row r="127" spans="1:34" s="68" customFormat="1" ht="19.399999999999999" customHeight="1">
      <c r="A127" s="111"/>
      <c r="B127" s="61" t="s">
        <v>2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v>0</v>
      </c>
      <c r="W127" s="87">
        <v>0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</row>
    <row r="128" spans="1:34" s="68" customFormat="1" ht="19.399999999999999" customHeight="1">
      <c r="A128" s="112"/>
      <c r="B128" s="61" t="s">
        <v>7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</row>
    <row r="129" spans="1:34" ht="19.399999999999999" customHeight="1" thickBot="1">
      <c r="A129" s="60" t="s">
        <v>1</v>
      </c>
      <c r="B129" s="59"/>
      <c r="C129" s="88">
        <v>6039000</v>
      </c>
      <c r="D129" s="88">
        <v>0</v>
      </c>
      <c r="E129" s="88">
        <v>6039000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6039000</v>
      </c>
      <c r="V129" s="88">
        <v>0</v>
      </c>
      <c r="W129" s="88">
        <v>6039000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68"/>
      <c r="AE129" s="68"/>
      <c r="AF129" s="68"/>
      <c r="AG129" s="68"/>
      <c r="AH129" s="68"/>
    </row>
    <row r="130" spans="1:34" s="68" customFormat="1" ht="19.399999999999999" customHeight="1">
      <c r="A130" s="110" t="s">
        <v>56</v>
      </c>
      <c r="B130" s="62" t="s">
        <v>30</v>
      </c>
      <c r="C130" s="87">
        <v>0</v>
      </c>
      <c r="D130" s="87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</row>
    <row r="131" spans="1:34" s="68" customFormat="1" ht="19.399999999999999" customHeight="1">
      <c r="A131" s="111"/>
      <c r="B131" s="61" t="s">
        <v>2</v>
      </c>
      <c r="C131" s="87">
        <v>8136000</v>
      </c>
      <c r="D131" s="87">
        <v>0</v>
      </c>
      <c r="E131" s="87">
        <v>8136000</v>
      </c>
      <c r="F131" s="87">
        <v>0</v>
      </c>
      <c r="G131" s="87">
        <v>0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8136000</v>
      </c>
      <c r="V131" s="87">
        <v>0</v>
      </c>
      <c r="W131" s="87">
        <v>8136000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</row>
    <row r="132" spans="1:34" s="68" customFormat="1" ht="19.399999999999999" customHeight="1">
      <c r="A132" s="112"/>
      <c r="B132" s="61" t="s">
        <v>7</v>
      </c>
      <c r="C132" s="87">
        <v>6872005.6830000002</v>
      </c>
      <c r="D132" s="87">
        <v>6425622.7400000002</v>
      </c>
      <c r="E132" s="87">
        <v>13297628.42</v>
      </c>
      <c r="F132" s="87">
        <v>6872005.6830000002</v>
      </c>
      <c r="G132" s="87">
        <v>6425622.7400000002</v>
      </c>
      <c r="H132" s="87">
        <v>13297628.42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</row>
    <row r="133" spans="1:34" ht="19.399999999999999" customHeight="1" thickBot="1">
      <c r="A133" s="60" t="s">
        <v>1</v>
      </c>
      <c r="B133" s="59"/>
      <c r="C133" s="88">
        <v>15008005.68</v>
      </c>
      <c r="D133" s="88">
        <v>6425622.7400000002</v>
      </c>
      <c r="E133" s="88">
        <v>21433628.420000002</v>
      </c>
      <c r="F133" s="88">
        <v>6872005.6830000002</v>
      </c>
      <c r="G133" s="88">
        <v>6425622.7400000002</v>
      </c>
      <c r="H133" s="88">
        <v>13297628.42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8136000</v>
      </c>
      <c r="V133" s="88">
        <v>0</v>
      </c>
      <c r="W133" s="88">
        <v>8136000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68"/>
      <c r="AE133" s="68"/>
      <c r="AF133" s="68"/>
      <c r="AG133" s="68"/>
      <c r="AH133" s="68"/>
    </row>
    <row r="134" spans="1:34" s="68" customFormat="1" ht="19.399999999999999" customHeight="1">
      <c r="A134" s="110" t="s">
        <v>57</v>
      </c>
      <c r="B134" s="62" t="s">
        <v>30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</row>
    <row r="135" spans="1:34" s="68" customFormat="1" ht="19.399999999999999" customHeight="1">
      <c r="A135" s="111"/>
      <c r="B135" s="61" t="s">
        <v>2</v>
      </c>
      <c r="C135" s="87">
        <v>0</v>
      </c>
      <c r="D135" s="87">
        <v>0</v>
      </c>
      <c r="E135" s="87">
        <v>0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</row>
    <row r="136" spans="1:34" s="68" customFormat="1" ht="19.399999999999999" customHeight="1">
      <c r="A136" s="112"/>
      <c r="B136" s="61" t="s">
        <v>7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  <c r="H136" s="87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</row>
    <row r="137" spans="1:34" ht="19.399999999999999" customHeight="1" thickBot="1">
      <c r="A137" s="60" t="s">
        <v>1</v>
      </c>
      <c r="B137" s="59"/>
      <c r="C137" s="88">
        <v>0</v>
      </c>
      <c r="D137" s="88">
        <v>0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68"/>
      <c r="AE137" s="68"/>
      <c r="AF137" s="68"/>
      <c r="AG137" s="68"/>
      <c r="AH137" s="68"/>
    </row>
    <row r="138" spans="1:34" s="68" customFormat="1" ht="19.399999999999999" customHeight="1">
      <c r="A138" s="110" t="s">
        <v>58</v>
      </c>
      <c r="B138" s="62" t="s">
        <v>30</v>
      </c>
      <c r="C138" s="87">
        <v>6039000</v>
      </c>
      <c r="D138" s="87">
        <v>0</v>
      </c>
      <c r="E138" s="87">
        <v>6039000</v>
      </c>
      <c r="F138" s="87">
        <v>0</v>
      </c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6039000</v>
      </c>
      <c r="V138" s="87">
        <v>0</v>
      </c>
      <c r="W138" s="87">
        <v>6039000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</row>
    <row r="139" spans="1:34" s="68" customFormat="1" ht="19.399999999999999" customHeight="1">
      <c r="A139" s="111"/>
      <c r="B139" s="61" t="s">
        <v>2</v>
      </c>
      <c r="C139" s="87">
        <v>9058500</v>
      </c>
      <c r="D139" s="87">
        <v>39628365</v>
      </c>
      <c r="E139" s="87">
        <v>48686865</v>
      </c>
      <c r="F139" s="87">
        <v>0</v>
      </c>
      <c r="G139" s="87">
        <v>0</v>
      </c>
      <c r="H139" s="87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9058500</v>
      </c>
      <c r="V139" s="87">
        <v>39628365</v>
      </c>
      <c r="W139" s="87">
        <v>48686865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</row>
    <row r="140" spans="1:34" s="68" customFormat="1" ht="19.399999999999999" customHeight="1">
      <c r="A140" s="112"/>
      <c r="B140" s="61" t="s">
        <v>7</v>
      </c>
      <c r="C140" s="87">
        <v>15560925</v>
      </c>
      <c r="D140" s="87">
        <v>30457651</v>
      </c>
      <c r="E140" s="87">
        <v>46018576</v>
      </c>
      <c r="F140" s="87">
        <v>15560925</v>
      </c>
      <c r="G140" s="87">
        <v>30457651</v>
      </c>
      <c r="H140" s="87">
        <v>46018576</v>
      </c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</row>
    <row r="141" spans="1:34" ht="19.399999999999999" customHeight="1" thickBot="1">
      <c r="A141" s="60" t="s">
        <v>1</v>
      </c>
      <c r="B141" s="59"/>
      <c r="C141" s="88">
        <v>30658425</v>
      </c>
      <c r="D141" s="88">
        <v>70086016</v>
      </c>
      <c r="E141" s="88">
        <v>100744441</v>
      </c>
      <c r="F141" s="88">
        <v>15560925</v>
      </c>
      <c r="G141" s="88">
        <v>30457651</v>
      </c>
      <c r="H141" s="88">
        <v>46018576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15097500</v>
      </c>
      <c r="V141" s="88">
        <v>39628365</v>
      </c>
      <c r="W141" s="88">
        <v>54725865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68"/>
      <c r="AE141" s="68"/>
      <c r="AF141" s="68"/>
      <c r="AG141" s="68"/>
      <c r="AH141" s="68"/>
    </row>
    <row r="142" spans="1:34" s="68" customFormat="1" ht="19.399999999999999" customHeight="1">
      <c r="A142" s="110" t="s">
        <v>59</v>
      </c>
      <c r="B142" s="62" t="s">
        <v>30</v>
      </c>
      <c r="C142" s="87">
        <v>0</v>
      </c>
      <c r="D142" s="87">
        <v>0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</row>
    <row r="143" spans="1:34" s="68" customFormat="1" ht="19.399999999999999" customHeight="1">
      <c r="A143" s="111"/>
      <c r="B143" s="61" t="s">
        <v>2</v>
      </c>
      <c r="C143" s="87">
        <v>0</v>
      </c>
      <c r="D143" s="87">
        <v>0</v>
      </c>
      <c r="E143" s="87">
        <v>0</v>
      </c>
      <c r="F143" s="87">
        <v>0</v>
      </c>
      <c r="G143" s="87">
        <v>0</v>
      </c>
      <c r="H143" s="87"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0</v>
      </c>
      <c r="V143" s="87">
        <v>0</v>
      </c>
      <c r="W143" s="87">
        <v>0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</row>
    <row r="144" spans="1:34" s="68" customFormat="1" ht="19.399999999999999" customHeight="1">
      <c r="A144" s="112"/>
      <c r="B144" s="61" t="s">
        <v>7</v>
      </c>
      <c r="C144" s="87">
        <v>0</v>
      </c>
      <c r="D144" s="87">
        <v>7032119</v>
      </c>
      <c r="E144" s="87">
        <v>7032119</v>
      </c>
      <c r="F144" s="87">
        <v>0</v>
      </c>
      <c r="G144" s="87">
        <v>7032119</v>
      </c>
      <c r="H144" s="87">
        <v>7032119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</row>
    <row r="145" spans="1:34" ht="19.399999999999999" customHeight="1" thickBot="1">
      <c r="A145" s="60" t="s">
        <v>1</v>
      </c>
      <c r="B145" s="59"/>
      <c r="C145" s="88">
        <v>0</v>
      </c>
      <c r="D145" s="88">
        <v>7032119</v>
      </c>
      <c r="E145" s="88">
        <v>7032119</v>
      </c>
      <c r="F145" s="88">
        <v>0</v>
      </c>
      <c r="G145" s="88">
        <v>7032119</v>
      </c>
      <c r="H145" s="88">
        <v>7032119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0</v>
      </c>
      <c r="V145" s="88">
        <v>0</v>
      </c>
      <c r="W145" s="88">
        <v>0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68"/>
      <c r="AE145" s="68"/>
      <c r="AF145" s="68"/>
      <c r="AG145" s="68"/>
      <c r="AH145" s="68"/>
    </row>
    <row r="146" spans="1:34" s="68" customFormat="1" ht="19.399999999999999" customHeight="1">
      <c r="A146" s="110" t="s">
        <v>60</v>
      </c>
      <c r="B146" s="62" t="s">
        <v>30</v>
      </c>
      <c r="C146" s="87">
        <v>0</v>
      </c>
      <c r="D146" s="87">
        <v>0</v>
      </c>
      <c r="E146" s="87">
        <v>0</v>
      </c>
      <c r="F146" s="87">
        <v>0</v>
      </c>
      <c r="G146" s="87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</row>
    <row r="147" spans="1:34" s="68" customFormat="1" ht="19.399999999999999" customHeight="1">
      <c r="A147" s="111"/>
      <c r="B147" s="61" t="s">
        <v>2</v>
      </c>
      <c r="C147" s="87">
        <v>2973451</v>
      </c>
      <c r="D147" s="87">
        <v>10568250</v>
      </c>
      <c r="E147" s="87">
        <v>13541701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2973451</v>
      </c>
      <c r="V147" s="87">
        <v>10568250</v>
      </c>
      <c r="W147" s="87">
        <v>13541701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</row>
    <row r="148" spans="1:34" s="68" customFormat="1" ht="19.399999999999999" customHeight="1">
      <c r="A148" s="112"/>
      <c r="B148" s="61" t="s">
        <v>7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v>0</v>
      </c>
      <c r="W148" s="87">
        <v>0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</row>
    <row r="149" spans="1:34" ht="19.399999999999999" customHeight="1" thickBot="1">
      <c r="A149" s="60" t="s">
        <v>1</v>
      </c>
      <c r="B149" s="59"/>
      <c r="C149" s="88">
        <v>2973451</v>
      </c>
      <c r="D149" s="88">
        <v>10568250</v>
      </c>
      <c r="E149" s="88">
        <v>13541701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2973451</v>
      </c>
      <c r="V149" s="88">
        <v>10568250</v>
      </c>
      <c r="W149" s="88">
        <v>13541701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68"/>
      <c r="AE149" s="68"/>
      <c r="AF149" s="68"/>
      <c r="AG149" s="68"/>
      <c r="AH149" s="68"/>
    </row>
    <row r="150" spans="1:34" s="68" customFormat="1" ht="17.5" thickBot="1">
      <c r="A150" s="76" t="s">
        <v>144</v>
      </c>
      <c r="B150" s="77"/>
      <c r="C150" s="89">
        <v>59415668250</v>
      </c>
      <c r="D150" s="89">
        <v>63867824219</v>
      </c>
      <c r="E150" s="86">
        <v>123283492469</v>
      </c>
      <c r="F150" s="86">
        <v>33035611461</v>
      </c>
      <c r="G150" s="86">
        <v>40896047789</v>
      </c>
      <c r="H150" s="86">
        <v>73931659251</v>
      </c>
      <c r="I150" s="86">
        <v>14952621772</v>
      </c>
      <c r="J150" s="86">
        <v>17630324498</v>
      </c>
      <c r="K150" s="86">
        <v>32582946270</v>
      </c>
      <c r="L150" s="86">
        <v>41759771.479999997</v>
      </c>
      <c r="M150" s="86">
        <v>41710170.100000001</v>
      </c>
      <c r="N150" s="86">
        <v>83469941.579999998</v>
      </c>
      <c r="O150" s="86">
        <v>504808845</v>
      </c>
      <c r="P150" s="86">
        <v>483580387.19999999</v>
      </c>
      <c r="Q150" s="86">
        <v>988389232.20000005</v>
      </c>
      <c r="R150" s="86">
        <v>24565178.57</v>
      </c>
      <c r="S150" s="86">
        <v>53675143.859999999</v>
      </c>
      <c r="T150" s="86">
        <v>78240322.430000007</v>
      </c>
      <c r="U150" s="86">
        <v>7955601449</v>
      </c>
      <c r="V150" s="86">
        <v>3196898597</v>
      </c>
      <c r="W150" s="86">
        <v>11152500046</v>
      </c>
      <c r="X150" s="86">
        <v>607438581</v>
      </c>
      <c r="Y150" s="86">
        <v>422207051.5</v>
      </c>
      <c r="Z150" s="86">
        <v>1029645632</v>
      </c>
      <c r="AA150" s="86">
        <v>2293261191</v>
      </c>
      <c r="AB150" s="86">
        <v>1143380582</v>
      </c>
      <c r="AC150" s="86">
        <v>3436641774</v>
      </c>
    </row>
    <row r="151" spans="1:34" s="68" customFormat="1">
      <c r="A151" s="83" t="s">
        <v>1</v>
      </c>
      <c r="B151" s="75" t="s">
        <v>30</v>
      </c>
      <c r="C151" s="82">
        <v>10098480077</v>
      </c>
      <c r="D151" s="82">
        <v>11780967461</v>
      </c>
      <c r="E151" s="82">
        <v>21879447538</v>
      </c>
      <c r="F151" s="82">
        <v>7554165547</v>
      </c>
      <c r="G151" s="82">
        <v>9745400499</v>
      </c>
      <c r="H151" s="82">
        <v>17299566046</v>
      </c>
      <c r="I151" s="82">
        <v>595634768</v>
      </c>
      <c r="J151" s="82">
        <v>782043718</v>
      </c>
      <c r="K151" s="82">
        <v>1377678486</v>
      </c>
      <c r="L151" s="82">
        <v>31986658</v>
      </c>
      <c r="M151" s="82">
        <v>32780044</v>
      </c>
      <c r="N151" s="82">
        <v>64766703</v>
      </c>
      <c r="O151" s="82">
        <v>226870801</v>
      </c>
      <c r="P151" s="82">
        <v>307671134</v>
      </c>
      <c r="Q151" s="82">
        <v>534541935</v>
      </c>
      <c r="R151" s="82">
        <v>2224160</v>
      </c>
      <c r="S151" s="82">
        <v>1063874</v>
      </c>
      <c r="T151" s="82">
        <v>3288034</v>
      </c>
      <c r="U151" s="82">
        <v>310459082</v>
      </c>
      <c r="V151" s="82">
        <v>108589699</v>
      </c>
      <c r="W151" s="82">
        <v>419048781</v>
      </c>
      <c r="X151" s="82">
        <v>0</v>
      </c>
      <c r="Y151" s="82">
        <v>4831041</v>
      </c>
      <c r="Z151" s="82">
        <v>4831041</v>
      </c>
      <c r="AA151" s="82">
        <v>1377139061</v>
      </c>
      <c r="AB151" s="82">
        <v>798587452</v>
      </c>
      <c r="AC151" s="82">
        <v>2175726513</v>
      </c>
    </row>
    <row r="152" spans="1:34" s="68" customFormat="1">
      <c r="A152" s="84"/>
      <c r="B152" s="74" t="s">
        <v>2</v>
      </c>
      <c r="C152" s="82">
        <v>12995154458</v>
      </c>
      <c r="D152" s="82">
        <v>11566969264</v>
      </c>
      <c r="E152" s="82">
        <v>24562123722</v>
      </c>
      <c r="F152" s="82">
        <v>4094418648</v>
      </c>
      <c r="G152" s="82">
        <v>4257812760</v>
      </c>
      <c r="H152" s="82">
        <v>8352231408</v>
      </c>
      <c r="I152" s="82">
        <v>5830206855</v>
      </c>
      <c r="J152" s="82">
        <v>5520967405</v>
      </c>
      <c r="K152" s="82">
        <v>11351174260</v>
      </c>
      <c r="L152" s="82">
        <v>3145516</v>
      </c>
      <c r="M152" s="82">
        <v>2269606</v>
      </c>
      <c r="N152" s="82">
        <v>5415122</v>
      </c>
      <c r="O152" s="82">
        <v>56730408</v>
      </c>
      <c r="P152" s="82">
        <v>65276317</v>
      </c>
      <c r="Q152" s="82">
        <v>122006725</v>
      </c>
      <c r="R152" s="82">
        <v>1304706</v>
      </c>
      <c r="S152" s="82">
        <v>1274536</v>
      </c>
      <c r="T152" s="82">
        <v>2579242</v>
      </c>
      <c r="U152" s="82">
        <v>1697187614</v>
      </c>
      <c r="V152" s="82">
        <v>1116165975</v>
      </c>
      <c r="W152" s="82">
        <v>2813353589</v>
      </c>
      <c r="X152" s="82">
        <v>607438581</v>
      </c>
      <c r="Y152" s="82">
        <v>311408448</v>
      </c>
      <c r="Z152" s="82">
        <v>918847029</v>
      </c>
      <c r="AA152" s="82">
        <v>704722131</v>
      </c>
      <c r="AB152" s="82">
        <v>291794217</v>
      </c>
      <c r="AC152" s="82">
        <v>996516347</v>
      </c>
    </row>
    <row r="153" spans="1:34" s="68" customFormat="1" ht="17.5" thickBot="1">
      <c r="A153" s="85"/>
      <c r="B153" s="78" t="s">
        <v>7</v>
      </c>
      <c r="C153" s="82">
        <v>36322033715</v>
      </c>
      <c r="D153" s="82">
        <v>40519887494</v>
      </c>
      <c r="E153" s="82">
        <v>76841921209</v>
      </c>
      <c r="F153" s="82">
        <v>21387027267</v>
      </c>
      <c r="G153" s="82">
        <v>26892834530</v>
      </c>
      <c r="H153" s="82">
        <v>48279861797</v>
      </c>
      <c r="I153" s="82">
        <v>8526780149</v>
      </c>
      <c r="J153" s="82">
        <v>11327313375</v>
      </c>
      <c r="K153" s="82">
        <v>19854093524</v>
      </c>
      <c r="L153" s="82">
        <v>6627597</v>
      </c>
      <c r="M153" s="82">
        <v>6660520</v>
      </c>
      <c r="N153" s="82">
        <v>13288117</v>
      </c>
      <c r="O153" s="82">
        <v>221207636</v>
      </c>
      <c r="P153" s="82">
        <v>110632936</v>
      </c>
      <c r="Q153" s="82">
        <v>331840573</v>
      </c>
      <c r="R153" s="82">
        <v>21036313</v>
      </c>
      <c r="S153" s="82">
        <v>51336734</v>
      </c>
      <c r="T153" s="82">
        <v>72373046</v>
      </c>
      <c r="U153" s="82">
        <v>5947954753</v>
      </c>
      <c r="V153" s="82">
        <v>1972142923</v>
      </c>
      <c r="W153" s="82">
        <v>7920097676</v>
      </c>
      <c r="X153" s="82">
        <v>0</v>
      </c>
      <c r="Y153" s="82">
        <v>105967562</v>
      </c>
      <c r="Z153" s="82">
        <v>105967562</v>
      </c>
      <c r="AA153" s="82">
        <v>211400000</v>
      </c>
      <c r="AB153" s="82">
        <v>52998914</v>
      </c>
      <c r="AC153" s="82">
        <v>264398914</v>
      </c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 ht="16.25" customHeight="1">
      <c r="A155" s="108" t="s">
        <v>145</v>
      </c>
      <c r="B155" s="63" t="s">
        <v>30</v>
      </c>
      <c r="C155" s="87">
        <v>1179069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63</v>
      </c>
      <c r="C156" s="87">
        <v>4981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7</v>
      </c>
      <c r="C157" s="87">
        <v>3270</v>
      </c>
    </row>
    <row r="158" spans="1:34" s="68" customFormat="1">
      <c r="A158" s="109"/>
      <c r="B158" s="63" t="s">
        <v>64</v>
      </c>
      <c r="C158" s="87">
        <v>1187320</v>
      </c>
    </row>
    <row r="159" spans="1:34">
      <c r="C159" s="65" t="s">
        <v>146</v>
      </c>
    </row>
  </sheetData>
  <mergeCells count="52"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59"/>
  <sheetViews>
    <sheetView topLeftCell="A6" zoomScale="59" zoomScaleNormal="59" workbookViewId="0">
      <selection activeCell="C6" sqref="C6:E153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" style="65" customWidth="1"/>
    <col min="4" max="4" width="19.453125" style="65" customWidth="1"/>
    <col min="5" max="5" width="20.179687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8.6328125" style="65" customWidth="1"/>
    <col min="11" max="11" width="18.36328125" style="65" customWidth="1"/>
    <col min="12" max="13" width="14.90625" style="65" customWidth="1"/>
    <col min="14" max="14" width="16.453125" style="65" customWidth="1"/>
    <col min="15" max="15" width="17.90625" style="65" customWidth="1"/>
    <col min="16" max="16" width="16.81640625" style="65" customWidth="1"/>
    <col min="17" max="17" width="17.179687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5.81640625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16384" width="14.90625" style="66"/>
  </cols>
  <sheetData>
    <row r="1" spans="1:34" ht="37.4" customHeight="1">
      <c r="A1" s="113" t="s">
        <v>147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26.15" customHeight="1">
      <c r="A2" s="114" t="s">
        <v>148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14</v>
      </c>
      <c r="C3" s="121" t="s">
        <v>149</v>
      </c>
      <c r="D3" s="122"/>
      <c r="E3" s="122"/>
      <c r="F3" s="120" t="s">
        <v>150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132</v>
      </c>
      <c r="V3" s="119"/>
      <c r="W3" s="119"/>
      <c r="X3" s="119"/>
      <c r="Y3" s="119"/>
      <c r="Z3" s="119"/>
      <c r="AA3" s="116" t="s">
        <v>71</v>
      </c>
      <c r="AB3" s="117"/>
      <c r="AC3" s="117"/>
    </row>
    <row r="4" spans="1:34" ht="20" customHeight="1">
      <c r="A4" s="124"/>
      <c r="B4" s="124" t="s">
        <v>14</v>
      </c>
      <c r="C4" s="122"/>
      <c r="D4" s="122"/>
      <c r="E4" s="122"/>
      <c r="F4" s="118" t="s">
        <v>151</v>
      </c>
      <c r="G4" s="118"/>
      <c r="H4" s="118"/>
      <c r="I4" s="116" t="s">
        <v>152</v>
      </c>
      <c r="J4" s="116"/>
      <c r="K4" s="116"/>
      <c r="L4" s="118" t="s">
        <v>127</v>
      </c>
      <c r="M4" s="118"/>
      <c r="N4" s="118"/>
      <c r="O4" s="116" t="s">
        <v>22</v>
      </c>
      <c r="P4" s="116"/>
      <c r="Q4" s="116"/>
      <c r="R4" s="118" t="s">
        <v>153</v>
      </c>
      <c r="S4" s="118"/>
      <c r="T4" s="118"/>
      <c r="U4" s="116" t="s">
        <v>154</v>
      </c>
      <c r="V4" s="116"/>
      <c r="W4" s="116"/>
      <c r="X4" s="115" t="s">
        <v>78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155</v>
      </c>
      <c r="D5" s="73" t="s">
        <v>156</v>
      </c>
      <c r="E5" s="70" t="s">
        <v>157</v>
      </c>
      <c r="F5" s="71" t="s">
        <v>155</v>
      </c>
      <c r="G5" s="73" t="s">
        <v>156</v>
      </c>
      <c r="H5" s="70" t="s">
        <v>157</v>
      </c>
      <c r="I5" s="71" t="s">
        <v>155</v>
      </c>
      <c r="J5" s="73" t="s">
        <v>156</v>
      </c>
      <c r="K5" s="70" t="s">
        <v>157</v>
      </c>
      <c r="L5" s="71" t="s">
        <v>155</v>
      </c>
      <c r="M5" s="73" t="s">
        <v>156</v>
      </c>
      <c r="N5" s="70" t="s">
        <v>157</v>
      </c>
      <c r="O5" s="71" t="s">
        <v>155</v>
      </c>
      <c r="P5" s="73" t="s">
        <v>156</v>
      </c>
      <c r="Q5" s="70" t="s">
        <v>157</v>
      </c>
      <c r="R5" s="71" t="s">
        <v>155</v>
      </c>
      <c r="S5" s="73" t="s">
        <v>156</v>
      </c>
      <c r="T5" s="70" t="s">
        <v>157</v>
      </c>
      <c r="U5" s="71" t="s">
        <v>155</v>
      </c>
      <c r="V5" s="73" t="s">
        <v>156</v>
      </c>
      <c r="W5" s="70" t="s">
        <v>157</v>
      </c>
      <c r="X5" s="71" t="s">
        <v>155</v>
      </c>
      <c r="Y5" s="73" t="s">
        <v>156</v>
      </c>
      <c r="Z5" s="70" t="s">
        <v>157</v>
      </c>
      <c r="AA5" s="71" t="s">
        <v>155</v>
      </c>
      <c r="AB5" s="73" t="s">
        <v>156</v>
      </c>
      <c r="AC5" s="70" t="s">
        <v>157</v>
      </c>
    </row>
    <row r="6" spans="1:34" s="68" customFormat="1" ht="19.399999999999999" customHeight="1">
      <c r="A6" s="110" t="s">
        <v>29</v>
      </c>
      <c r="B6" s="62" t="s">
        <v>83</v>
      </c>
      <c r="C6" s="87">
        <v>7021978178</v>
      </c>
      <c r="D6" s="87">
        <v>5971958397</v>
      </c>
      <c r="E6" s="87">
        <v>12993936574</v>
      </c>
      <c r="F6" s="87">
        <v>5928803236</v>
      </c>
      <c r="G6" s="87">
        <v>5024699840</v>
      </c>
      <c r="H6" s="87">
        <v>10953503076</v>
      </c>
      <c r="I6" s="87">
        <v>648650228.20000005</v>
      </c>
      <c r="J6" s="87">
        <v>575782518.29999995</v>
      </c>
      <c r="K6" s="87">
        <v>1224432747</v>
      </c>
      <c r="L6" s="87">
        <v>0</v>
      </c>
      <c r="M6" s="87">
        <v>104227</v>
      </c>
      <c r="N6" s="87">
        <v>104227</v>
      </c>
      <c r="O6" s="87">
        <v>348089261.60000002</v>
      </c>
      <c r="P6" s="87">
        <v>368844251.39999998</v>
      </c>
      <c r="Q6" s="87">
        <v>716933512.89999998</v>
      </c>
      <c r="R6" s="87">
        <v>0</v>
      </c>
      <c r="S6" s="87">
        <v>0</v>
      </c>
      <c r="T6" s="87">
        <v>0</v>
      </c>
      <c r="U6" s="87">
        <v>96435451.650000006</v>
      </c>
      <c r="V6" s="87">
        <v>2527560</v>
      </c>
      <c r="W6" s="87">
        <v>98963011.650000006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0</v>
      </c>
    </row>
    <row r="7" spans="1:34" s="68" customFormat="1" ht="19.399999999999999" customHeight="1">
      <c r="A7" s="111"/>
      <c r="B7" s="61" t="s">
        <v>158</v>
      </c>
      <c r="C7" s="87">
        <v>11704849418</v>
      </c>
      <c r="D7" s="87">
        <v>10414258256</v>
      </c>
      <c r="E7" s="87">
        <v>22119107673</v>
      </c>
      <c r="F7" s="87">
        <v>4010239900</v>
      </c>
      <c r="G7" s="87">
        <v>3259176681</v>
      </c>
      <c r="H7" s="87">
        <v>7269416581</v>
      </c>
      <c r="I7" s="87">
        <v>7408516803</v>
      </c>
      <c r="J7" s="87">
        <v>7014144110</v>
      </c>
      <c r="K7" s="87">
        <v>14422660913</v>
      </c>
      <c r="L7" s="87">
        <v>0</v>
      </c>
      <c r="M7" s="87">
        <v>0</v>
      </c>
      <c r="N7" s="87">
        <v>0</v>
      </c>
      <c r="O7" s="87">
        <v>213360359.59999999</v>
      </c>
      <c r="P7" s="87">
        <v>114312282.90000001</v>
      </c>
      <c r="Q7" s="87">
        <v>327672642.5</v>
      </c>
      <c r="R7" s="87">
        <v>0</v>
      </c>
      <c r="S7" s="87">
        <v>0</v>
      </c>
      <c r="T7" s="87">
        <v>0</v>
      </c>
      <c r="U7" s="87">
        <v>50971362.799999997</v>
      </c>
      <c r="V7" s="87">
        <v>26625182</v>
      </c>
      <c r="W7" s="87">
        <v>77596544.799999997</v>
      </c>
      <c r="X7" s="87">
        <v>21760992</v>
      </c>
      <c r="Y7" s="87">
        <v>0</v>
      </c>
      <c r="Z7" s="87">
        <v>21760992</v>
      </c>
      <c r="AA7" s="87">
        <v>0</v>
      </c>
      <c r="AB7" s="87">
        <v>0</v>
      </c>
      <c r="AC7" s="87">
        <v>0</v>
      </c>
    </row>
    <row r="8" spans="1:34" s="68" customFormat="1" ht="19.399999999999999" customHeight="1">
      <c r="A8" s="112"/>
      <c r="B8" s="61" t="s">
        <v>32</v>
      </c>
      <c r="C8" s="87">
        <v>36862510063</v>
      </c>
      <c r="D8" s="87">
        <v>45781432921</v>
      </c>
      <c r="E8" s="87">
        <v>82643942985</v>
      </c>
      <c r="F8" s="87">
        <v>23722581938</v>
      </c>
      <c r="G8" s="87">
        <v>21554706280</v>
      </c>
      <c r="H8" s="87">
        <v>45277288219</v>
      </c>
      <c r="I8" s="87">
        <v>12688010502</v>
      </c>
      <c r="J8" s="87">
        <v>24096447651</v>
      </c>
      <c r="K8" s="87">
        <v>36784458153</v>
      </c>
      <c r="L8" s="87">
        <v>0</v>
      </c>
      <c r="M8" s="87">
        <v>0</v>
      </c>
      <c r="N8" s="87">
        <v>0</v>
      </c>
      <c r="O8" s="87">
        <v>367478199.10000002</v>
      </c>
      <c r="P8" s="87">
        <v>123670401.90000001</v>
      </c>
      <c r="Q8" s="87">
        <v>491148601</v>
      </c>
      <c r="R8" s="87">
        <v>15660484</v>
      </c>
      <c r="S8" s="87">
        <v>0</v>
      </c>
      <c r="T8" s="87">
        <v>15660484</v>
      </c>
      <c r="U8" s="87">
        <v>68778939.579999998</v>
      </c>
      <c r="V8" s="87">
        <v>6608588.0580000002</v>
      </c>
      <c r="W8" s="87">
        <v>75387527.640000001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</row>
    <row r="9" spans="1:34" ht="19.399999999999999" customHeight="1" thickBot="1">
      <c r="A9" s="60" t="s">
        <v>86</v>
      </c>
      <c r="B9" s="59"/>
      <c r="C9" s="88">
        <v>55589337658</v>
      </c>
      <c r="D9" s="88">
        <v>62167649574</v>
      </c>
      <c r="E9" s="88">
        <v>117757000000</v>
      </c>
      <c r="F9" s="88">
        <v>33661625074</v>
      </c>
      <c r="G9" s="88">
        <v>29838582801</v>
      </c>
      <c r="H9" s="88">
        <v>63500207876</v>
      </c>
      <c r="I9" s="88">
        <v>20745177534</v>
      </c>
      <c r="J9" s="88">
        <v>31686374279</v>
      </c>
      <c r="K9" s="88">
        <v>52431551813</v>
      </c>
      <c r="L9" s="88">
        <v>0</v>
      </c>
      <c r="M9" s="88">
        <v>104227</v>
      </c>
      <c r="N9" s="88">
        <v>104227</v>
      </c>
      <c r="O9" s="88">
        <v>928927820.20000005</v>
      </c>
      <c r="P9" s="88">
        <v>606826936.20000005</v>
      </c>
      <c r="Q9" s="88">
        <v>1535754756</v>
      </c>
      <c r="R9" s="88">
        <v>15660484</v>
      </c>
      <c r="S9" s="88">
        <v>0</v>
      </c>
      <c r="T9" s="88">
        <v>15660484</v>
      </c>
      <c r="U9" s="88">
        <v>216185754</v>
      </c>
      <c r="V9" s="88">
        <v>35761330.060000002</v>
      </c>
      <c r="W9" s="88">
        <v>251947084.09999999</v>
      </c>
      <c r="X9" s="88">
        <v>21760992</v>
      </c>
      <c r="Y9" s="88">
        <v>0</v>
      </c>
      <c r="Z9" s="88">
        <v>21760992</v>
      </c>
      <c r="AA9" s="88">
        <v>0</v>
      </c>
      <c r="AB9" s="88">
        <v>0</v>
      </c>
      <c r="AC9" s="88">
        <v>0</v>
      </c>
      <c r="AD9" s="68"/>
      <c r="AE9" s="68"/>
      <c r="AF9" s="68"/>
      <c r="AG9" s="68"/>
      <c r="AH9" s="68"/>
    </row>
    <row r="10" spans="1:34" s="68" customFormat="1" ht="19.399999999999999" customHeight="1">
      <c r="A10" s="110" t="s">
        <v>134</v>
      </c>
      <c r="B10" s="62" t="s">
        <v>83</v>
      </c>
      <c r="C10" s="87">
        <v>21792646.09</v>
      </c>
      <c r="D10" s="87">
        <v>2691414</v>
      </c>
      <c r="E10" s="87">
        <v>24484060.09</v>
      </c>
      <c r="F10" s="87">
        <v>18813826.09</v>
      </c>
      <c r="G10" s="87">
        <v>2691414</v>
      </c>
      <c r="H10" s="87">
        <v>21505240.09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2978820</v>
      </c>
      <c r="V10" s="87">
        <v>0</v>
      </c>
      <c r="W10" s="87">
        <v>2978820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</row>
    <row r="11" spans="1:34" s="68" customFormat="1" ht="19.399999999999999" customHeight="1">
      <c r="A11" s="111"/>
      <c r="B11" s="61" t="s">
        <v>158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</row>
    <row r="12" spans="1:34" s="68" customFormat="1" ht="19.399999999999999" customHeight="1">
      <c r="A12" s="112"/>
      <c r="B12" s="61" t="s">
        <v>32</v>
      </c>
      <c r="C12" s="87">
        <v>35358263</v>
      </c>
      <c r="D12" s="87">
        <v>46345177.229999997</v>
      </c>
      <c r="E12" s="87">
        <v>81703440.230000004</v>
      </c>
      <c r="F12" s="87">
        <v>26662343</v>
      </c>
      <c r="G12" s="87">
        <v>46345177.229999997</v>
      </c>
      <c r="H12" s="87">
        <v>73007520.230000004</v>
      </c>
      <c r="I12" s="87">
        <v>8695920</v>
      </c>
      <c r="J12" s="87">
        <v>0</v>
      </c>
      <c r="K12" s="87">
        <v>8695920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</row>
    <row r="13" spans="1:34" ht="19.399999999999999" customHeight="1" thickBot="1">
      <c r="A13" s="60" t="s">
        <v>86</v>
      </c>
      <c r="B13" s="59"/>
      <c r="C13" s="88">
        <v>57150909.090000004</v>
      </c>
      <c r="D13" s="88">
        <v>49036591.229999997</v>
      </c>
      <c r="E13" s="88">
        <v>106187500.3</v>
      </c>
      <c r="F13" s="88">
        <v>45476169.090000004</v>
      </c>
      <c r="G13" s="88">
        <v>49036591.229999997</v>
      </c>
      <c r="H13" s="88">
        <v>94512760.319999993</v>
      </c>
      <c r="I13" s="88">
        <v>8695920</v>
      </c>
      <c r="J13" s="88">
        <v>0</v>
      </c>
      <c r="K13" s="88">
        <v>8695920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2978820</v>
      </c>
      <c r="V13" s="88">
        <v>0</v>
      </c>
      <c r="W13" s="88">
        <v>2978820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68"/>
      <c r="AE13" s="68"/>
      <c r="AF13" s="68"/>
      <c r="AG13" s="68"/>
      <c r="AH13" s="68"/>
    </row>
    <row r="14" spans="1:34" s="68" customFormat="1" ht="19.399999999999999" customHeight="1">
      <c r="A14" s="110" t="s">
        <v>159</v>
      </c>
      <c r="B14" s="62" t="s">
        <v>83</v>
      </c>
      <c r="C14" s="87">
        <v>1219120413</v>
      </c>
      <c r="D14" s="87">
        <v>655980961.20000005</v>
      </c>
      <c r="E14" s="87">
        <v>1875101374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1219120413</v>
      </c>
      <c r="AB14" s="87">
        <v>655980961.20000005</v>
      </c>
      <c r="AC14" s="87">
        <v>1875101374</v>
      </c>
    </row>
    <row r="15" spans="1:34" s="68" customFormat="1" ht="19.399999999999999" customHeight="1">
      <c r="A15" s="111"/>
      <c r="B15" s="61" t="s">
        <v>158</v>
      </c>
      <c r="C15" s="87">
        <v>677466119.10000002</v>
      </c>
      <c r="D15" s="87">
        <v>229579372</v>
      </c>
      <c r="E15" s="87">
        <v>907045491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17753100</v>
      </c>
      <c r="V15" s="87">
        <v>0</v>
      </c>
      <c r="W15" s="87">
        <v>17753100</v>
      </c>
      <c r="X15" s="87">
        <v>13276560</v>
      </c>
      <c r="Y15" s="87">
        <v>14790895</v>
      </c>
      <c r="Z15" s="87">
        <v>28067455</v>
      </c>
      <c r="AA15" s="87">
        <v>646436459.10000002</v>
      </c>
      <c r="AB15" s="87">
        <v>214788477</v>
      </c>
      <c r="AC15" s="87">
        <v>861224936</v>
      </c>
    </row>
    <row r="16" spans="1:34" s="68" customFormat="1" ht="19.399999999999999" customHeight="1">
      <c r="A16" s="112"/>
      <c r="B16" s="61" t="s">
        <v>32</v>
      </c>
      <c r="C16" s="87">
        <v>0</v>
      </c>
      <c r="D16" s="87">
        <v>214029459.69999999</v>
      </c>
      <c r="E16" s="87">
        <v>214029459.69999999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214029459.69999999</v>
      </c>
      <c r="AC16" s="87">
        <v>214029459.69999999</v>
      </c>
    </row>
    <row r="17" spans="1:34" ht="19.399999999999999" customHeight="1" thickBot="1">
      <c r="A17" s="60" t="s">
        <v>86</v>
      </c>
      <c r="B17" s="59"/>
      <c r="C17" s="88">
        <v>1896586532</v>
      </c>
      <c r="D17" s="88">
        <v>1099589793</v>
      </c>
      <c r="E17" s="88">
        <v>2996176325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17753100</v>
      </c>
      <c r="V17" s="88">
        <v>0</v>
      </c>
      <c r="W17" s="88">
        <v>17753100</v>
      </c>
      <c r="X17" s="88">
        <v>13276560</v>
      </c>
      <c r="Y17" s="88">
        <v>14790895</v>
      </c>
      <c r="Z17" s="88">
        <v>28067455</v>
      </c>
      <c r="AA17" s="88">
        <v>1865556872</v>
      </c>
      <c r="AB17" s="88">
        <v>1084798898</v>
      </c>
      <c r="AC17" s="88">
        <v>2950355770</v>
      </c>
      <c r="AD17" s="68"/>
      <c r="AE17" s="68"/>
      <c r="AF17" s="68"/>
      <c r="AG17" s="68"/>
      <c r="AH17" s="68"/>
    </row>
    <row r="18" spans="1:34" s="68" customFormat="1" ht="19.399999999999999" customHeight="1">
      <c r="A18" s="110" t="s">
        <v>135</v>
      </c>
      <c r="B18" s="62" t="s">
        <v>83</v>
      </c>
      <c r="C18" s="87">
        <v>44622914.719999999</v>
      </c>
      <c r="D18" s="87">
        <v>17333641.920000002</v>
      </c>
      <c r="E18" s="87">
        <v>61956556.640000001</v>
      </c>
      <c r="F18" s="87">
        <v>12536801</v>
      </c>
      <c r="G18" s="87">
        <v>4402034</v>
      </c>
      <c r="H18" s="87">
        <v>16938835</v>
      </c>
      <c r="I18" s="87">
        <v>3152714</v>
      </c>
      <c r="J18" s="87">
        <v>677476</v>
      </c>
      <c r="K18" s="87">
        <v>3830190</v>
      </c>
      <c r="L18" s="87">
        <v>0</v>
      </c>
      <c r="M18" s="87">
        <v>0</v>
      </c>
      <c r="N18" s="87">
        <v>0</v>
      </c>
      <c r="O18" s="87">
        <v>0</v>
      </c>
      <c r="P18" s="87">
        <v>110165</v>
      </c>
      <c r="Q18" s="87">
        <v>110165</v>
      </c>
      <c r="R18" s="87">
        <v>0</v>
      </c>
      <c r="S18" s="87">
        <v>0</v>
      </c>
      <c r="T18" s="87">
        <v>0</v>
      </c>
      <c r="U18" s="87">
        <v>28786795.969999999</v>
      </c>
      <c r="V18" s="87">
        <v>12143966.92</v>
      </c>
      <c r="W18" s="87">
        <v>40930762.890000001</v>
      </c>
      <c r="X18" s="87">
        <v>0</v>
      </c>
      <c r="Y18" s="87">
        <v>0</v>
      </c>
      <c r="Z18" s="87">
        <v>0</v>
      </c>
      <c r="AA18" s="87">
        <v>146603.75</v>
      </c>
      <c r="AB18" s="87">
        <v>0</v>
      </c>
      <c r="AC18" s="87">
        <v>146603.75</v>
      </c>
    </row>
    <row r="19" spans="1:34" s="68" customFormat="1" ht="19.399999999999999" customHeight="1">
      <c r="A19" s="111"/>
      <c r="B19" s="61" t="s">
        <v>158</v>
      </c>
      <c r="C19" s="87">
        <v>635998931.79999995</v>
      </c>
      <c r="D19" s="87">
        <v>384283967.19999999</v>
      </c>
      <c r="E19" s="87">
        <v>1020282899</v>
      </c>
      <c r="F19" s="87">
        <v>34964325</v>
      </c>
      <c r="G19" s="87">
        <v>1713329</v>
      </c>
      <c r="H19" s="87">
        <v>36677654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181467201.80000001</v>
      </c>
      <c r="V19" s="87">
        <v>47473986.310000002</v>
      </c>
      <c r="W19" s="87">
        <v>228941188.09999999</v>
      </c>
      <c r="X19" s="87">
        <v>419567405</v>
      </c>
      <c r="Y19" s="87">
        <v>335096651.89999998</v>
      </c>
      <c r="Z19" s="87">
        <v>754664056.89999998</v>
      </c>
      <c r="AA19" s="87">
        <v>0</v>
      </c>
      <c r="AB19" s="87">
        <v>0</v>
      </c>
      <c r="AC19" s="87">
        <v>0</v>
      </c>
    </row>
    <row r="20" spans="1:34" s="68" customFormat="1" ht="19.399999999999999" customHeight="1">
      <c r="A20" s="112"/>
      <c r="B20" s="61" t="s">
        <v>32</v>
      </c>
      <c r="C20" s="87">
        <v>1425352704</v>
      </c>
      <c r="D20" s="87">
        <v>955776554.60000002</v>
      </c>
      <c r="E20" s="87">
        <v>2381129258</v>
      </c>
      <c r="F20" s="87">
        <v>437773470.89999998</v>
      </c>
      <c r="G20" s="87">
        <v>331153486.5</v>
      </c>
      <c r="H20" s="87">
        <v>768926957.29999995</v>
      </c>
      <c r="I20" s="87">
        <v>108099491</v>
      </c>
      <c r="J20" s="87">
        <v>247804065.09999999</v>
      </c>
      <c r="K20" s="87">
        <v>355903556.10000002</v>
      </c>
      <c r="L20" s="87">
        <v>0</v>
      </c>
      <c r="M20" s="87">
        <v>0</v>
      </c>
      <c r="N20" s="87">
        <v>0</v>
      </c>
      <c r="O20" s="87">
        <v>0</v>
      </c>
      <c r="P20" s="87">
        <v>1491015</v>
      </c>
      <c r="Q20" s="87">
        <v>1491015</v>
      </c>
      <c r="R20" s="87">
        <v>0</v>
      </c>
      <c r="S20" s="87">
        <v>0</v>
      </c>
      <c r="T20" s="87">
        <v>0</v>
      </c>
      <c r="U20" s="87">
        <v>879479742</v>
      </c>
      <c r="V20" s="87">
        <v>375327988.10000002</v>
      </c>
      <c r="W20" s="87">
        <v>1254807730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</row>
    <row r="21" spans="1:34" ht="19.399999999999999" customHeight="1" thickBot="1">
      <c r="A21" s="60" t="s">
        <v>86</v>
      </c>
      <c r="B21" s="59"/>
      <c r="C21" s="88">
        <v>2105974550</v>
      </c>
      <c r="D21" s="88">
        <v>1357394164</v>
      </c>
      <c r="E21" s="88">
        <v>3463368714</v>
      </c>
      <c r="F21" s="88">
        <v>485274596.89999998</v>
      </c>
      <c r="G21" s="88">
        <v>337268849.5</v>
      </c>
      <c r="H21" s="88">
        <v>822543446.29999995</v>
      </c>
      <c r="I21" s="88">
        <v>111252205</v>
      </c>
      <c r="J21" s="88">
        <v>248481541.09999999</v>
      </c>
      <c r="K21" s="88">
        <v>359733746.10000002</v>
      </c>
      <c r="L21" s="88">
        <v>0</v>
      </c>
      <c r="M21" s="88">
        <v>0</v>
      </c>
      <c r="N21" s="88">
        <v>0</v>
      </c>
      <c r="O21" s="88">
        <v>0</v>
      </c>
      <c r="P21" s="88">
        <v>1601180</v>
      </c>
      <c r="Q21" s="88">
        <v>1601180</v>
      </c>
      <c r="R21" s="88">
        <v>0</v>
      </c>
      <c r="S21" s="88">
        <v>0</v>
      </c>
      <c r="T21" s="88">
        <v>0</v>
      </c>
      <c r="U21" s="88">
        <v>1089733740</v>
      </c>
      <c r="V21" s="88">
        <v>434945941.30000001</v>
      </c>
      <c r="W21" s="88">
        <v>1524679681</v>
      </c>
      <c r="X21" s="88">
        <v>419567405</v>
      </c>
      <c r="Y21" s="88">
        <v>335096651.89999998</v>
      </c>
      <c r="Z21" s="88">
        <v>754664056.89999998</v>
      </c>
      <c r="AA21" s="88">
        <v>146603.75</v>
      </c>
      <c r="AB21" s="88">
        <v>0</v>
      </c>
      <c r="AC21" s="88">
        <v>146603.75</v>
      </c>
      <c r="AD21" s="68"/>
      <c r="AE21" s="68"/>
      <c r="AF21" s="68"/>
      <c r="AG21" s="68"/>
      <c r="AH21" s="68"/>
    </row>
    <row r="22" spans="1:34" s="68" customFormat="1" ht="19.399999999999999" customHeight="1">
      <c r="A22" s="110" t="s">
        <v>3</v>
      </c>
      <c r="B22" s="62" t="s">
        <v>83</v>
      </c>
      <c r="C22" s="87">
        <v>20453592.859999999</v>
      </c>
      <c r="D22" s="87">
        <v>27602778.050000001</v>
      </c>
      <c r="E22" s="87">
        <v>48056370.909999996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20453592.859999999</v>
      </c>
      <c r="AB22" s="87">
        <v>27602778.050000001</v>
      </c>
      <c r="AC22" s="87">
        <v>48056370.909999996</v>
      </c>
    </row>
    <row r="23" spans="1:34" s="68" customFormat="1" ht="19.399999999999999" customHeight="1">
      <c r="A23" s="111"/>
      <c r="B23" s="61" t="s">
        <v>158</v>
      </c>
      <c r="C23" s="87">
        <v>74003107.790000007</v>
      </c>
      <c r="D23" s="87">
        <v>14335142.23</v>
      </c>
      <c r="E23" s="87">
        <v>88338250.019999996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74003107.790000007</v>
      </c>
      <c r="AB23" s="87">
        <v>14335142.23</v>
      </c>
      <c r="AC23" s="87">
        <v>88338250.019999996</v>
      </c>
    </row>
    <row r="24" spans="1:34" s="68" customFormat="1" ht="19.399999999999999" customHeight="1">
      <c r="A24" s="112"/>
      <c r="B24" s="61" t="s">
        <v>32</v>
      </c>
      <c r="C24" s="87">
        <v>0</v>
      </c>
      <c r="D24" s="87">
        <v>3296228</v>
      </c>
      <c r="E24" s="87">
        <v>3296228</v>
      </c>
      <c r="F24" s="87">
        <v>0</v>
      </c>
      <c r="G24" s="87">
        <v>3296228</v>
      </c>
      <c r="H24" s="87">
        <v>3296228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</row>
    <row r="25" spans="1:34" ht="19.399999999999999" customHeight="1" thickBot="1">
      <c r="A25" s="60" t="s">
        <v>86</v>
      </c>
      <c r="B25" s="59"/>
      <c r="C25" s="88">
        <v>94456700.650000006</v>
      </c>
      <c r="D25" s="88">
        <v>45234148.280000001</v>
      </c>
      <c r="E25" s="88">
        <v>139690848.90000001</v>
      </c>
      <c r="F25" s="88">
        <v>0</v>
      </c>
      <c r="G25" s="88">
        <v>3296228</v>
      </c>
      <c r="H25" s="88">
        <v>3296228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94456700.650000006</v>
      </c>
      <c r="AB25" s="88">
        <v>41937920.280000001</v>
      </c>
      <c r="AC25" s="88">
        <v>136394620.90000001</v>
      </c>
      <c r="AD25" s="68"/>
      <c r="AE25" s="68"/>
      <c r="AF25" s="68"/>
      <c r="AG25" s="68"/>
      <c r="AH25" s="68"/>
    </row>
    <row r="26" spans="1:34" s="68" customFormat="1" ht="19.399999999999999" customHeight="1">
      <c r="A26" s="110" t="s">
        <v>160</v>
      </c>
      <c r="B26" s="62" t="s">
        <v>83</v>
      </c>
      <c r="C26" s="87">
        <v>119603909.09999999</v>
      </c>
      <c r="D26" s="87">
        <v>5112788.12</v>
      </c>
      <c r="E26" s="87">
        <v>124716697.3</v>
      </c>
      <c r="F26" s="87">
        <v>119603909.09999999</v>
      </c>
      <c r="G26" s="87">
        <v>5112788.12</v>
      </c>
      <c r="H26" s="87">
        <v>124716697.3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</row>
    <row r="27" spans="1:34" s="68" customFormat="1" ht="19.399999999999999" customHeight="1">
      <c r="A27" s="111"/>
      <c r="B27" s="61" t="s">
        <v>158</v>
      </c>
      <c r="C27" s="87">
        <v>61335976.43</v>
      </c>
      <c r="D27" s="87">
        <v>9244729.5730000008</v>
      </c>
      <c r="E27" s="87">
        <v>70580706</v>
      </c>
      <c r="F27" s="87">
        <v>46745394.950000003</v>
      </c>
      <c r="G27" s="87">
        <v>3007845.9219999998</v>
      </c>
      <c r="H27" s="87">
        <v>49753240.869999997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14590581.48</v>
      </c>
      <c r="V27" s="87">
        <v>6236883.6500000004</v>
      </c>
      <c r="W27" s="87">
        <v>20827465.129999999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</row>
    <row r="28" spans="1:34" s="68" customFormat="1" ht="19.399999999999999" customHeight="1">
      <c r="A28" s="112"/>
      <c r="B28" s="61" t="s">
        <v>32</v>
      </c>
      <c r="C28" s="87">
        <v>615519166.70000005</v>
      </c>
      <c r="D28" s="87">
        <v>595258386.70000005</v>
      </c>
      <c r="E28" s="87">
        <v>1210777553</v>
      </c>
      <c r="F28" s="87">
        <v>581843621.29999995</v>
      </c>
      <c r="G28" s="87">
        <v>331462738.39999998</v>
      </c>
      <c r="H28" s="87">
        <v>913306359.70000005</v>
      </c>
      <c r="I28" s="87">
        <v>19284461.5</v>
      </c>
      <c r="J28" s="87">
        <v>263552381</v>
      </c>
      <c r="K28" s="87">
        <v>282836842.5</v>
      </c>
      <c r="L28" s="87">
        <v>0</v>
      </c>
      <c r="M28" s="87">
        <v>0</v>
      </c>
      <c r="N28" s="87">
        <v>0</v>
      </c>
      <c r="O28" s="87">
        <v>7567677</v>
      </c>
      <c r="P28" s="87">
        <v>0</v>
      </c>
      <c r="Q28" s="87">
        <v>7567677</v>
      </c>
      <c r="R28" s="87">
        <v>0</v>
      </c>
      <c r="S28" s="87">
        <v>0</v>
      </c>
      <c r="T28" s="87">
        <v>0</v>
      </c>
      <c r="U28" s="87">
        <v>6823406.926</v>
      </c>
      <c r="V28" s="87">
        <v>243267.29240000001</v>
      </c>
      <c r="W28" s="87">
        <v>7066674.2180000003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</row>
    <row r="29" spans="1:34" ht="19.399999999999999" customHeight="1" thickBot="1">
      <c r="A29" s="60" t="s">
        <v>86</v>
      </c>
      <c r="B29" s="59"/>
      <c r="C29" s="88">
        <v>796459052.29999995</v>
      </c>
      <c r="D29" s="88">
        <v>609615904.39999998</v>
      </c>
      <c r="E29" s="88">
        <v>1406074957</v>
      </c>
      <c r="F29" s="88">
        <v>748192925.39999998</v>
      </c>
      <c r="G29" s="88">
        <v>339583372.5</v>
      </c>
      <c r="H29" s="88">
        <v>1087776298</v>
      </c>
      <c r="I29" s="88">
        <v>19284461.5</v>
      </c>
      <c r="J29" s="88">
        <v>263552381</v>
      </c>
      <c r="K29" s="88">
        <v>282836842.5</v>
      </c>
      <c r="L29" s="88">
        <v>0</v>
      </c>
      <c r="M29" s="88">
        <v>0</v>
      </c>
      <c r="N29" s="88">
        <v>0</v>
      </c>
      <c r="O29" s="88">
        <v>7567677</v>
      </c>
      <c r="P29" s="88">
        <v>0</v>
      </c>
      <c r="Q29" s="88">
        <v>7567677</v>
      </c>
      <c r="R29" s="88">
        <v>0</v>
      </c>
      <c r="S29" s="88">
        <v>0</v>
      </c>
      <c r="T29" s="88">
        <v>0</v>
      </c>
      <c r="U29" s="88">
        <v>21413988.41</v>
      </c>
      <c r="V29" s="88">
        <v>6480150.943</v>
      </c>
      <c r="W29" s="88">
        <v>27894139.350000001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68"/>
      <c r="AE29" s="68"/>
      <c r="AF29" s="68"/>
      <c r="AG29" s="68"/>
      <c r="AH29" s="68"/>
    </row>
    <row r="30" spans="1:34" s="68" customFormat="1" ht="19.399999999999999" customHeight="1">
      <c r="A30" s="110" t="s">
        <v>92</v>
      </c>
      <c r="B30" s="62" t="s">
        <v>83</v>
      </c>
      <c r="C30" s="87">
        <v>1722953.2579999999</v>
      </c>
      <c r="D30" s="87">
        <v>0</v>
      </c>
      <c r="E30" s="87">
        <v>1722953.2579999999</v>
      </c>
      <c r="F30" s="87">
        <v>1722953.2579999999</v>
      </c>
      <c r="G30" s="87">
        <v>0</v>
      </c>
      <c r="H30" s="87">
        <v>1722953.2579999999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</row>
    <row r="31" spans="1:34" s="68" customFormat="1" ht="19.399999999999999" customHeight="1">
      <c r="A31" s="111"/>
      <c r="B31" s="61" t="s">
        <v>158</v>
      </c>
      <c r="C31" s="87">
        <v>151546126</v>
      </c>
      <c r="D31" s="87">
        <v>30519128.469999999</v>
      </c>
      <c r="E31" s="87">
        <v>182065254.5</v>
      </c>
      <c r="F31" s="87">
        <v>35892136</v>
      </c>
      <c r="G31" s="87">
        <v>451368.28</v>
      </c>
      <c r="H31" s="87">
        <v>36343504.280000001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3009000</v>
      </c>
      <c r="V31" s="87">
        <v>21029810.190000001</v>
      </c>
      <c r="W31" s="87">
        <v>24038810.190000001</v>
      </c>
      <c r="X31" s="87">
        <v>112644990</v>
      </c>
      <c r="Y31" s="87">
        <v>9037950</v>
      </c>
      <c r="Z31" s="87">
        <v>121682940</v>
      </c>
      <c r="AA31" s="87">
        <v>0</v>
      </c>
      <c r="AB31" s="87">
        <v>0</v>
      </c>
      <c r="AC31" s="87">
        <v>0</v>
      </c>
    </row>
    <row r="32" spans="1:34" s="68" customFormat="1" ht="19.399999999999999" customHeight="1">
      <c r="A32" s="112"/>
      <c r="B32" s="61" t="s">
        <v>32</v>
      </c>
      <c r="C32" s="87">
        <v>137360365.09999999</v>
      </c>
      <c r="D32" s="87">
        <v>705559065.39999998</v>
      </c>
      <c r="E32" s="87">
        <v>842919430.5</v>
      </c>
      <c r="F32" s="87">
        <v>137360365.09999999</v>
      </c>
      <c r="G32" s="87">
        <v>321400362.30000001</v>
      </c>
      <c r="H32" s="87">
        <v>458760727.39999998</v>
      </c>
      <c r="I32" s="87">
        <v>0</v>
      </c>
      <c r="J32" s="87">
        <v>383481158</v>
      </c>
      <c r="K32" s="87">
        <v>383481158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677545.10549999995</v>
      </c>
      <c r="W32" s="87">
        <v>677545.10549999995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</row>
    <row r="33" spans="1:34" ht="19.399999999999999" customHeight="1" thickBot="1">
      <c r="A33" s="60" t="s">
        <v>86</v>
      </c>
      <c r="B33" s="59"/>
      <c r="C33" s="88">
        <v>290629444.30000001</v>
      </c>
      <c r="D33" s="88">
        <v>736078193.79999995</v>
      </c>
      <c r="E33" s="88">
        <v>1026707638</v>
      </c>
      <c r="F33" s="88">
        <v>174975454.30000001</v>
      </c>
      <c r="G33" s="88">
        <v>321851730.60000002</v>
      </c>
      <c r="H33" s="88">
        <v>496827184.89999998</v>
      </c>
      <c r="I33" s="88">
        <v>0</v>
      </c>
      <c r="J33" s="88">
        <v>383481158</v>
      </c>
      <c r="K33" s="88">
        <v>383481158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3009000</v>
      </c>
      <c r="V33" s="88">
        <v>21707355.300000001</v>
      </c>
      <c r="W33" s="88">
        <v>24716355.300000001</v>
      </c>
      <c r="X33" s="88">
        <v>112644990</v>
      </c>
      <c r="Y33" s="88">
        <v>9037950</v>
      </c>
      <c r="Z33" s="88">
        <v>121682940</v>
      </c>
      <c r="AA33" s="88">
        <v>0</v>
      </c>
      <c r="AB33" s="88">
        <v>0</v>
      </c>
      <c r="AC33" s="88">
        <v>0</v>
      </c>
      <c r="AD33" s="68"/>
      <c r="AE33" s="68"/>
      <c r="AF33" s="68"/>
      <c r="AG33" s="68"/>
      <c r="AH33" s="68"/>
    </row>
    <row r="34" spans="1:34" s="68" customFormat="1" ht="19.399999999999999" customHeight="1">
      <c r="A34" s="110" t="s">
        <v>136</v>
      </c>
      <c r="B34" s="62" t="s">
        <v>83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</row>
    <row r="35" spans="1:34" s="68" customFormat="1" ht="19.399999999999999" customHeight="1">
      <c r="A35" s="111"/>
      <c r="B35" s="61" t="s">
        <v>158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</row>
    <row r="36" spans="1:34" s="68" customFormat="1" ht="19.399999999999999" customHeight="1">
      <c r="A36" s="112"/>
      <c r="B36" s="61" t="s">
        <v>32</v>
      </c>
      <c r="C36" s="87">
        <v>4645601</v>
      </c>
      <c r="D36" s="87">
        <v>190252977</v>
      </c>
      <c r="E36" s="87">
        <v>194898578</v>
      </c>
      <c r="F36" s="87">
        <v>4645601</v>
      </c>
      <c r="G36" s="87">
        <v>190252977</v>
      </c>
      <c r="H36" s="87">
        <v>194898578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</row>
    <row r="37" spans="1:34" ht="19.399999999999999" customHeight="1" thickBot="1">
      <c r="A37" s="60" t="s">
        <v>86</v>
      </c>
      <c r="B37" s="59"/>
      <c r="C37" s="88">
        <v>4645601</v>
      </c>
      <c r="D37" s="88">
        <v>190252977</v>
      </c>
      <c r="E37" s="88">
        <v>194898578</v>
      </c>
      <c r="F37" s="88">
        <v>4645601</v>
      </c>
      <c r="G37" s="88">
        <v>190252977</v>
      </c>
      <c r="H37" s="88">
        <v>194898578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68"/>
      <c r="AE37" s="68"/>
      <c r="AF37" s="68"/>
      <c r="AG37" s="68"/>
      <c r="AH37" s="68"/>
    </row>
    <row r="38" spans="1:34" s="68" customFormat="1" ht="19.399999999999999" customHeight="1">
      <c r="A38" s="110" t="s">
        <v>137</v>
      </c>
      <c r="B38" s="62" t="s">
        <v>83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</row>
    <row r="39" spans="1:34" s="68" customFormat="1" ht="19.399999999999999" customHeight="1">
      <c r="A39" s="111"/>
      <c r="B39" s="61" t="s">
        <v>158</v>
      </c>
      <c r="C39" s="87">
        <v>15045000</v>
      </c>
      <c r="D39" s="87">
        <v>0</v>
      </c>
      <c r="E39" s="87">
        <v>15045000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15045000</v>
      </c>
      <c r="V39" s="87">
        <v>0</v>
      </c>
      <c r="W39" s="87">
        <v>15045000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</row>
    <row r="40" spans="1:34" s="68" customFormat="1" ht="19.399999999999999" customHeight="1">
      <c r="A40" s="112"/>
      <c r="B40" s="61" t="s">
        <v>32</v>
      </c>
      <c r="C40" s="87">
        <v>40226102</v>
      </c>
      <c r="D40" s="87">
        <v>42636406.490000002</v>
      </c>
      <c r="E40" s="87">
        <v>82862508.489999995</v>
      </c>
      <c r="F40" s="87">
        <v>40226102</v>
      </c>
      <c r="G40" s="87">
        <v>42636406.490000002</v>
      </c>
      <c r="H40" s="87">
        <v>82862508.489999995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</row>
    <row r="41" spans="1:34" ht="19.399999999999999" customHeight="1" thickBot="1">
      <c r="A41" s="60" t="s">
        <v>86</v>
      </c>
      <c r="B41" s="59"/>
      <c r="C41" s="88">
        <v>55271102</v>
      </c>
      <c r="D41" s="88">
        <v>42636406.490000002</v>
      </c>
      <c r="E41" s="88">
        <v>97907508.489999995</v>
      </c>
      <c r="F41" s="88">
        <v>40226102</v>
      </c>
      <c r="G41" s="88">
        <v>42636406.490000002</v>
      </c>
      <c r="H41" s="88">
        <v>82862508.489999995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15045000</v>
      </c>
      <c r="V41" s="88">
        <v>0</v>
      </c>
      <c r="W41" s="88">
        <v>15045000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68"/>
      <c r="AE41" s="68"/>
      <c r="AF41" s="68"/>
      <c r="AG41" s="68"/>
      <c r="AH41" s="68"/>
    </row>
    <row r="42" spans="1:34" s="68" customFormat="1" ht="19.399999999999999" customHeight="1">
      <c r="A42" s="110" t="s">
        <v>10</v>
      </c>
      <c r="B42" s="62" t="s">
        <v>83</v>
      </c>
      <c r="C42" s="87">
        <v>0</v>
      </c>
      <c r="D42" s="87">
        <v>1197006.784</v>
      </c>
      <c r="E42" s="87">
        <v>1197006.784</v>
      </c>
      <c r="F42" s="87">
        <v>0</v>
      </c>
      <c r="G42" s="87">
        <v>1197006.784</v>
      </c>
      <c r="H42" s="87">
        <v>1197006.784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</row>
    <row r="43" spans="1:34" s="68" customFormat="1" ht="19.399999999999999" customHeight="1">
      <c r="A43" s="111"/>
      <c r="B43" s="61" t="s">
        <v>158</v>
      </c>
      <c r="C43" s="87">
        <v>0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</row>
    <row r="44" spans="1:34" s="68" customFormat="1" ht="19.399999999999999" customHeight="1">
      <c r="A44" s="112"/>
      <c r="B44" s="61" t="s">
        <v>32</v>
      </c>
      <c r="C44" s="87">
        <v>575158361.60000002</v>
      </c>
      <c r="D44" s="87">
        <v>12741460</v>
      </c>
      <c r="E44" s="87">
        <v>587899821.60000002</v>
      </c>
      <c r="F44" s="87">
        <v>575158361.60000002</v>
      </c>
      <c r="G44" s="87">
        <v>12741460</v>
      </c>
      <c r="H44" s="87">
        <v>587899821.60000002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</row>
    <row r="45" spans="1:34" ht="19.399999999999999" customHeight="1" thickBot="1">
      <c r="A45" s="60" t="s">
        <v>86</v>
      </c>
      <c r="B45" s="59"/>
      <c r="C45" s="88">
        <v>575158361.60000002</v>
      </c>
      <c r="D45" s="88">
        <v>13938466.779999999</v>
      </c>
      <c r="E45" s="88">
        <v>589096828.39999998</v>
      </c>
      <c r="F45" s="88">
        <v>575158361.60000002</v>
      </c>
      <c r="G45" s="88">
        <v>13938466.779999999</v>
      </c>
      <c r="H45" s="88">
        <v>589096828.39999998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68"/>
      <c r="AE45" s="68"/>
      <c r="AF45" s="68"/>
      <c r="AG45" s="68"/>
      <c r="AH45" s="68"/>
    </row>
    <row r="46" spans="1:34" s="68" customFormat="1" ht="19.399999999999999" customHeight="1">
      <c r="A46" s="110" t="s">
        <v>161</v>
      </c>
      <c r="B46" s="62" t="s">
        <v>83</v>
      </c>
      <c r="C46" s="87">
        <v>156177.82</v>
      </c>
      <c r="D46" s="87">
        <v>0</v>
      </c>
      <c r="E46" s="87">
        <v>156177.82</v>
      </c>
      <c r="F46" s="87">
        <v>156177.82</v>
      </c>
      <c r="G46" s="87">
        <v>0</v>
      </c>
      <c r="H46" s="87">
        <v>156177.82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</row>
    <row r="47" spans="1:34" s="68" customFormat="1" ht="19.399999999999999" customHeight="1">
      <c r="A47" s="111"/>
      <c r="B47" s="61" t="s">
        <v>158</v>
      </c>
      <c r="C47" s="87">
        <v>87016555</v>
      </c>
      <c r="D47" s="87">
        <v>108152776</v>
      </c>
      <c r="E47" s="87">
        <v>195169331</v>
      </c>
      <c r="F47" s="87">
        <v>18532747</v>
      </c>
      <c r="G47" s="87">
        <v>0</v>
      </c>
      <c r="H47" s="87">
        <v>18532747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68483808</v>
      </c>
      <c r="Y47" s="87">
        <v>108152776</v>
      </c>
      <c r="Z47" s="87">
        <v>176636584</v>
      </c>
      <c r="AA47" s="87">
        <v>0</v>
      </c>
      <c r="AB47" s="87">
        <v>0</v>
      </c>
      <c r="AC47" s="87">
        <v>0</v>
      </c>
    </row>
    <row r="48" spans="1:34" s="68" customFormat="1" ht="19.399999999999999" customHeight="1">
      <c r="A48" s="112"/>
      <c r="B48" s="61" t="s">
        <v>32</v>
      </c>
      <c r="C48" s="87">
        <v>15289116.880000001</v>
      </c>
      <c r="D48" s="87">
        <v>45357627</v>
      </c>
      <c r="E48" s="87">
        <v>60646743.880000003</v>
      </c>
      <c r="F48" s="87">
        <v>15289116.880000001</v>
      </c>
      <c r="G48" s="87">
        <v>45357627</v>
      </c>
      <c r="H48" s="87">
        <v>60646743.880000003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</row>
    <row r="49" spans="1:34" ht="19.399999999999999" customHeight="1" thickBot="1">
      <c r="A49" s="60" t="s">
        <v>86</v>
      </c>
      <c r="B49" s="59"/>
      <c r="C49" s="88">
        <v>102461849.7</v>
      </c>
      <c r="D49" s="88">
        <v>153510403</v>
      </c>
      <c r="E49" s="88">
        <v>255972252.69999999</v>
      </c>
      <c r="F49" s="88">
        <v>33978041.700000003</v>
      </c>
      <c r="G49" s="88">
        <v>45357627</v>
      </c>
      <c r="H49" s="88">
        <v>79335668.700000003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68483808</v>
      </c>
      <c r="Y49" s="88">
        <v>108152776</v>
      </c>
      <c r="Z49" s="88">
        <v>176636584</v>
      </c>
      <c r="AA49" s="88">
        <v>0</v>
      </c>
      <c r="AB49" s="88">
        <v>0</v>
      </c>
      <c r="AC49" s="88">
        <v>0</v>
      </c>
      <c r="AD49" s="68"/>
      <c r="AE49" s="68"/>
      <c r="AF49" s="68"/>
      <c r="AG49" s="68"/>
      <c r="AH49" s="68"/>
    </row>
    <row r="50" spans="1:34" s="68" customFormat="1" ht="19.399999999999999" customHeight="1">
      <c r="A50" s="110" t="s">
        <v>162</v>
      </c>
      <c r="B50" s="62" t="s">
        <v>83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</row>
    <row r="51" spans="1:34" s="68" customFormat="1" ht="19.399999999999999" customHeight="1">
      <c r="A51" s="111"/>
      <c r="B51" s="61" t="s">
        <v>158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</row>
    <row r="52" spans="1:34" s="68" customFormat="1" ht="19.399999999999999" customHeight="1">
      <c r="A52" s="112"/>
      <c r="B52" s="61" t="s">
        <v>32</v>
      </c>
      <c r="C52" s="87">
        <v>22464023</v>
      </c>
      <c r="D52" s="87">
        <v>23189632</v>
      </c>
      <c r="E52" s="87">
        <v>45653655</v>
      </c>
      <c r="F52" s="87">
        <v>22464023</v>
      </c>
      <c r="G52" s="87">
        <v>23189632</v>
      </c>
      <c r="H52" s="87">
        <v>45653655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</row>
    <row r="53" spans="1:34" ht="19.399999999999999" customHeight="1" thickBot="1">
      <c r="A53" s="60" t="s">
        <v>86</v>
      </c>
      <c r="B53" s="59"/>
      <c r="C53" s="88">
        <v>22464023</v>
      </c>
      <c r="D53" s="88">
        <v>23189632</v>
      </c>
      <c r="E53" s="88">
        <v>45653655</v>
      </c>
      <c r="F53" s="88">
        <v>22464023</v>
      </c>
      <c r="G53" s="88">
        <v>23189632</v>
      </c>
      <c r="H53" s="88">
        <v>45653655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68"/>
      <c r="AE53" s="68"/>
      <c r="AF53" s="68"/>
      <c r="AG53" s="68"/>
      <c r="AH53" s="68"/>
    </row>
    <row r="54" spans="1:34" s="68" customFormat="1" ht="19.399999999999999" customHeight="1">
      <c r="A54" s="110" t="s">
        <v>163</v>
      </c>
      <c r="B54" s="62" t="s">
        <v>83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</row>
    <row r="55" spans="1:34" s="68" customFormat="1" ht="19.399999999999999" customHeight="1">
      <c r="A55" s="111"/>
      <c r="B55" s="61" t="s">
        <v>158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</row>
    <row r="56" spans="1:34" s="68" customFormat="1" ht="19.399999999999999" customHeight="1">
      <c r="A56" s="112"/>
      <c r="B56" s="61" t="s">
        <v>32</v>
      </c>
      <c r="C56" s="87">
        <v>0</v>
      </c>
      <c r="D56" s="87">
        <v>0</v>
      </c>
      <c r="E56" s="87">
        <v>0</v>
      </c>
      <c r="F56" s="87">
        <v>0</v>
      </c>
      <c r="G56" s="87">
        <v>0</v>
      </c>
      <c r="H56" s="87">
        <v>0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</row>
    <row r="57" spans="1:34" ht="19.399999999999999" customHeight="1" thickBot="1">
      <c r="A57" s="60" t="s">
        <v>86</v>
      </c>
      <c r="B57" s="59"/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68"/>
      <c r="AE57" s="68"/>
      <c r="AF57" s="68"/>
      <c r="AG57" s="68"/>
      <c r="AH57" s="68"/>
    </row>
    <row r="58" spans="1:34" s="68" customFormat="1" ht="19.399999999999999" customHeight="1">
      <c r="A58" s="110" t="s">
        <v>164</v>
      </c>
      <c r="B58" s="62" t="s">
        <v>83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</row>
    <row r="59" spans="1:34" s="68" customFormat="1" ht="19.399999999999999" customHeight="1">
      <c r="A59" s="111"/>
      <c r="B59" s="61" t="s">
        <v>158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</row>
    <row r="60" spans="1:34" s="68" customFormat="1" ht="19.399999999999999" customHeight="1">
      <c r="A60" s="112"/>
      <c r="B60" s="61" t="s">
        <v>32</v>
      </c>
      <c r="C60" s="87">
        <v>186656</v>
      </c>
      <c r="D60" s="87">
        <v>0</v>
      </c>
      <c r="E60" s="87">
        <v>186656</v>
      </c>
      <c r="F60" s="87">
        <v>186656</v>
      </c>
      <c r="G60" s="87">
        <v>0</v>
      </c>
      <c r="H60" s="87">
        <v>186656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</row>
    <row r="61" spans="1:34" ht="19.399999999999999" customHeight="1" thickBot="1">
      <c r="A61" s="60" t="s">
        <v>86</v>
      </c>
      <c r="B61" s="59"/>
      <c r="C61" s="88">
        <v>186656</v>
      </c>
      <c r="D61" s="88">
        <v>0</v>
      </c>
      <c r="E61" s="88">
        <v>186656</v>
      </c>
      <c r="F61" s="88">
        <v>186656</v>
      </c>
      <c r="G61" s="88">
        <v>0</v>
      </c>
      <c r="H61" s="88">
        <v>186656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68"/>
      <c r="AE61" s="68"/>
      <c r="AF61" s="68"/>
      <c r="AG61" s="68"/>
      <c r="AH61" s="68"/>
    </row>
    <row r="62" spans="1:34" s="68" customFormat="1" ht="19.399999999999999" customHeight="1">
      <c r="A62" s="110" t="s">
        <v>165</v>
      </c>
      <c r="B62" s="62" t="s">
        <v>83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</row>
    <row r="63" spans="1:34" s="68" customFormat="1" ht="19.399999999999999" customHeight="1">
      <c r="A63" s="111"/>
      <c r="B63" s="61" t="s">
        <v>158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</row>
    <row r="64" spans="1:34" s="68" customFormat="1" ht="19.399999999999999" customHeight="1">
      <c r="A64" s="112"/>
      <c r="B64" s="61" t="s">
        <v>32</v>
      </c>
      <c r="C64" s="87">
        <v>10931924.1</v>
      </c>
      <c r="D64" s="87">
        <v>23451317</v>
      </c>
      <c r="E64" s="87">
        <v>34383241.100000001</v>
      </c>
      <c r="F64" s="87">
        <v>10931924.1</v>
      </c>
      <c r="G64" s="87">
        <v>23451317</v>
      </c>
      <c r="H64" s="87">
        <v>34383241.100000001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</row>
    <row r="65" spans="1:34" ht="19.399999999999999" customHeight="1" thickBot="1">
      <c r="A65" s="60" t="s">
        <v>86</v>
      </c>
      <c r="B65" s="59"/>
      <c r="C65" s="88">
        <v>10931924.1</v>
      </c>
      <c r="D65" s="88">
        <v>23451317</v>
      </c>
      <c r="E65" s="88">
        <v>34383241.100000001</v>
      </c>
      <c r="F65" s="88">
        <v>10931924.1</v>
      </c>
      <c r="G65" s="88">
        <v>23451317</v>
      </c>
      <c r="H65" s="88">
        <v>34383241.100000001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68"/>
      <c r="AE65" s="68"/>
      <c r="AF65" s="68"/>
      <c r="AG65" s="68"/>
      <c r="AH65" s="68"/>
    </row>
    <row r="66" spans="1:34" s="68" customFormat="1" ht="19.399999999999999" customHeight="1">
      <c r="A66" s="110" t="s">
        <v>128</v>
      </c>
      <c r="B66" s="62" t="s">
        <v>83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</row>
    <row r="67" spans="1:34" s="68" customFormat="1" ht="19.399999999999999" customHeight="1">
      <c r="A67" s="111"/>
      <c r="B67" s="61" t="s">
        <v>158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</row>
    <row r="68" spans="1:34" s="68" customFormat="1" ht="19.399999999999999" customHeight="1">
      <c r="A68" s="112"/>
      <c r="B68" s="61" t="s">
        <v>32</v>
      </c>
      <c r="C68" s="87">
        <v>1235049</v>
      </c>
      <c r="D68" s="87">
        <v>314894</v>
      </c>
      <c r="E68" s="87">
        <v>1549943</v>
      </c>
      <c r="F68" s="87">
        <v>1235049</v>
      </c>
      <c r="G68" s="87">
        <v>314894</v>
      </c>
      <c r="H68" s="87">
        <v>1549943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</row>
    <row r="69" spans="1:34" ht="19.399999999999999" customHeight="1" thickBot="1">
      <c r="A69" s="60" t="s">
        <v>86</v>
      </c>
      <c r="B69" s="59"/>
      <c r="C69" s="88">
        <v>1235049</v>
      </c>
      <c r="D69" s="88">
        <v>314894</v>
      </c>
      <c r="E69" s="88">
        <v>1549943</v>
      </c>
      <c r="F69" s="88">
        <v>1235049</v>
      </c>
      <c r="G69" s="88">
        <v>314894</v>
      </c>
      <c r="H69" s="88">
        <v>1549943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68"/>
      <c r="AE69" s="68"/>
      <c r="AF69" s="68"/>
      <c r="AG69" s="68"/>
      <c r="AH69" s="68"/>
    </row>
    <row r="70" spans="1:34" s="68" customFormat="1" ht="19.399999999999999" customHeight="1">
      <c r="A70" s="110" t="s">
        <v>166</v>
      </c>
      <c r="B70" s="62" t="s">
        <v>83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</row>
    <row r="71" spans="1:34" s="68" customFormat="1" ht="19.399999999999999" customHeight="1">
      <c r="A71" s="111"/>
      <c r="B71" s="61" t="s">
        <v>158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</row>
    <row r="72" spans="1:34" s="68" customFormat="1" ht="19.399999999999999" customHeight="1">
      <c r="A72" s="112"/>
      <c r="B72" s="61" t="s">
        <v>32</v>
      </c>
      <c r="C72" s="87">
        <v>0</v>
      </c>
      <c r="D72" s="87">
        <v>3254356.7140000002</v>
      </c>
      <c r="E72" s="87">
        <v>3254356.7140000002</v>
      </c>
      <c r="F72" s="87">
        <v>0</v>
      </c>
      <c r="G72" s="87">
        <v>3254356.7140000002</v>
      </c>
      <c r="H72" s="87">
        <v>3254356.7140000002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</row>
    <row r="73" spans="1:34" ht="19.399999999999999" customHeight="1" thickBot="1">
      <c r="A73" s="60" t="s">
        <v>86</v>
      </c>
      <c r="B73" s="59"/>
      <c r="C73" s="88">
        <v>0</v>
      </c>
      <c r="D73" s="88">
        <v>3254356.7140000002</v>
      </c>
      <c r="E73" s="88">
        <v>3254356.7140000002</v>
      </c>
      <c r="F73" s="88">
        <v>0</v>
      </c>
      <c r="G73" s="88">
        <v>3254356.7140000002</v>
      </c>
      <c r="H73" s="88">
        <v>3254356.7140000002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68"/>
      <c r="AE73" s="68"/>
      <c r="AF73" s="68"/>
      <c r="AG73" s="68"/>
      <c r="AH73" s="68"/>
    </row>
    <row r="74" spans="1:34" s="68" customFormat="1" ht="19.399999999999999" customHeight="1">
      <c r="A74" s="110" t="s">
        <v>129</v>
      </c>
      <c r="B74" s="62" t="s">
        <v>83</v>
      </c>
      <c r="C74" s="87">
        <v>3340252582</v>
      </c>
      <c r="D74" s="87">
        <v>3020935448</v>
      </c>
      <c r="E74" s="87">
        <v>6361188030</v>
      </c>
      <c r="F74" s="87">
        <v>3093575837</v>
      </c>
      <c r="G74" s="87">
        <v>2732004992</v>
      </c>
      <c r="H74" s="87">
        <v>5825580829</v>
      </c>
      <c r="I74" s="87">
        <v>62408708.469999999</v>
      </c>
      <c r="J74" s="87">
        <v>134459991.19999999</v>
      </c>
      <c r="K74" s="87">
        <v>196868699.69999999</v>
      </c>
      <c r="L74" s="87">
        <v>26570964.079999998</v>
      </c>
      <c r="M74" s="87">
        <v>32627697.469999999</v>
      </c>
      <c r="N74" s="87">
        <v>59198661.549999997</v>
      </c>
      <c r="O74" s="87">
        <v>0</v>
      </c>
      <c r="P74" s="87">
        <v>0</v>
      </c>
      <c r="Q74" s="87">
        <v>0</v>
      </c>
      <c r="R74" s="87">
        <v>155623</v>
      </c>
      <c r="S74" s="87">
        <v>73993</v>
      </c>
      <c r="T74" s="87">
        <v>229616</v>
      </c>
      <c r="U74" s="87">
        <v>140277831</v>
      </c>
      <c r="V74" s="87">
        <v>109670510</v>
      </c>
      <c r="W74" s="87">
        <v>249948341</v>
      </c>
      <c r="X74" s="87">
        <v>0</v>
      </c>
      <c r="Y74" s="87">
        <v>0</v>
      </c>
      <c r="Z74" s="87">
        <v>0</v>
      </c>
      <c r="AA74" s="87">
        <v>17263618.510000002</v>
      </c>
      <c r="AB74" s="87">
        <v>12098264.76</v>
      </c>
      <c r="AC74" s="87">
        <v>29361883.27</v>
      </c>
    </row>
    <row r="75" spans="1:34" s="68" customFormat="1" ht="19.399999999999999" customHeight="1">
      <c r="A75" s="111"/>
      <c r="B75" s="61" t="s">
        <v>158</v>
      </c>
      <c r="C75" s="87">
        <v>2162353818</v>
      </c>
      <c r="D75" s="87">
        <v>2069664937</v>
      </c>
      <c r="E75" s="87">
        <v>4232018754</v>
      </c>
      <c r="F75" s="87">
        <v>581649459.89999998</v>
      </c>
      <c r="G75" s="87">
        <v>754943014.60000002</v>
      </c>
      <c r="H75" s="87">
        <v>1336592474</v>
      </c>
      <c r="I75" s="87">
        <v>100743402.40000001</v>
      </c>
      <c r="J75" s="87">
        <v>252493296</v>
      </c>
      <c r="K75" s="87">
        <v>353236698.30000001</v>
      </c>
      <c r="L75" s="87">
        <v>821486</v>
      </c>
      <c r="M75" s="87">
        <v>4532858</v>
      </c>
      <c r="N75" s="87">
        <v>5354344</v>
      </c>
      <c r="O75" s="87">
        <v>0</v>
      </c>
      <c r="P75" s="87">
        <v>0</v>
      </c>
      <c r="Q75" s="87">
        <v>0</v>
      </c>
      <c r="R75" s="87">
        <v>6198556</v>
      </c>
      <c r="S75" s="87">
        <v>4015983</v>
      </c>
      <c r="T75" s="87">
        <v>10214539</v>
      </c>
      <c r="U75" s="87">
        <v>1236437486</v>
      </c>
      <c r="V75" s="87">
        <v>989365566</v>
      </c>
      <c r="W75" s="87">
        <v>2225803052</v>
      </c>
      <c r="X75" s="87">
        <v>218343363</v>
      </c>
      <c r="Y75" s="87">
        <v>0</v>
      </c>
      <c r="Z75" s="87">
        <v>218343363</v>
      </c>
      <c r="AA75" s="87">
        <v>18160064.350000001</v>
      </c>
      <c r="AB75" s="87">
        <v>64314219.189999998</v>
      </c>
      <c r="AC75" s="87">
        <v>82474283.549999997</v>
      </c>
    </row>
    <row r="76" spans="1:34" s="68" customFormat="1" ht="19.399999999999999" customHeight="1">
      <c r="A76" s="112"/>
      <c r="B76" s="61" t="s">
        <v>32</v>
      </c>
      <c r="C76" s="87">
        <v>10027677060</v>
      </c>
      <c r="D76" s="87">
        <v>7215627116</v>
      </c>
      <c r="E76" s="87">
        <v>17243304176</v>
      </c>
      <c r="F76" s="87">
        <v>3217431244</v>
      </c>
      <c r="G76" s="87">
        <v>4085912367</v>
      </c>
      <c r="H76" s="87">
        <v>7303343611</v>
      </c>
      <c r="I76" s="87">
        <v>929969917.20000005</v>
      </c>
      <c r="J76" s="87">
        <v>1372554974</v>
      </c>
      <c r="K76" s="87">
        <v>2302524891</v>
      </c>
      <c r="L76" s="87">
        <v>6882875</v>
      </c>
      <c r="M76" s="87">
        <v>6822290</v>
      </c>
      <c r="N76" s="87">
        <v>13705165</v>
      </c>
      <c r="O76" s="87">
        <v>0</v>
      </c>
      <c r="P76" s="87">
        <v>0</v>
      </c>
      <c r="Q76" s="87">
        <v>0</v>
      </c>
      <c r="R76" s="87">
        <v>0</v>
      </c>
      <c r="S76" s="87">
        <v>148</v>
      </c>
      <c r="T76" s="87">
        <v>148</v>
      </c>
      <c r="U76" s="87">
        <v>5873393023</v>
      </c>
      <c r="V76" s="87">
        <v>1750337337</v>
      </c>
      <c r="W76" s="87">
        <v>7623730360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</v>
      </c>
    </row>
    <row r="77" spans="1:34" ht="19.399999999999999" customHeight="1" thickBot="1">
      <c r="A77" s="60" t="s">
        <v>86</v>
      </c>
      <c r="B77" s="59"/>
      <c r="C77" s="88">
        <v>15530283459</v>
      </c>
      <c r="D77" s="88">
        <v>12306227501</v>
      </c>
      <c r="E77" s="88">
        <v>27836510960</v>
      </c>
      <c r="F77" s="88">
        <v>6892656541</v>
      </c>
      <c r="G77" s="88">
        <v>7572860374</v>
      </c>
      <c r="H77" s="88">
        <v>14465516914</v>
      </c>
      <c r="I77" s="88">
        <v>1093122028</v>
      </c>
      <c r="J77" s="88">
        <v>1759508261</v>
      </c>
      <c r="K77" s="88">
        <v>2852630289</v>
      </c>
      <c r="L77" s="88">
        <v>34275325.079999998</v>
      </c>
      <c r="M77" s="88">
        <v>43982845.469999999</v>
      </c>
      <c r="N77" s="88">
        <v>78258170.549999997</v>
      </c>
      <c r="O77" s="88">
        <v>0</v>
      </c>
      <c r="P77" s="88">
        <v>0</v>
      </c>
      <c r="Q77" s="88">
        <v>0</v>
      </c>
      <c r="R77" s="88">
        <v>6354179</v>
      </c>
      <c r="S77" s="88">
        <v>4090124</v>
      </c>
      <c r="T77" s="88">
        <v>10444303</v>
      </c>
      <c r="U77" s="88">
        <v>7250108340</v>
      </c>
      <c r="V77" s="88">
        <v>2849373413</v>
      </c>
      <c r="W77" s="88">
        <v>10099481753</v>
      </c>
      <c r="X77" s="88">
        <v>218343363</v>
      </c>
      <c r="Y77" s="88">
        <v>0</v>
      </c>
      <c r="Z77" s="88">
        <v>218343363</v>
      </c>
      <c r="AA77" s="88">
        <v>35423682.859999999</v>
      </c>
      <c r="AB77" s="88">
        <v>76412483.950000003</v>
      </c>
      <c r="AC77" s="88">
        <v>111836166.8</v>
      </c>
      <c r="AD77" s="68"/>
      <c r="AE77" s="68"/>
      <c r="AF77" s="68"/>
      <c r="AG77" s="68"/>
      <c r="AH77" s="68"/>
    </row>
    <row r="78" spans="1:34" s="68" customFormat="1" ht="19.399999999999999" customHeight="1">
      <c r="A78" s="110" t="s">
        <v>167</v>
      </c>
      <c r="B78" s="62" t="s">
        <v>83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</row>
    <row r="79" spans="1:34" s="68" customFormat="1" ht="19.399999999999999" customHeight="1">
      <c r="A79" s="111"/>
      <c r="B79" s="61" t="s">
        <v>158</v>
      </c>
      <c r="C79" s="87">
        <v>580343030.5</v>
      </c>
      <c r="D79" s="87">
        <v>275170262.69999999</v>
      </c>
      <c r="E79" s="87">
        <v>855513293.10000002</v>
      </c>
      <c r="F79" s="87">
        <v>580343030.5</v>
      </c>
      <c r="G79" s="87">
        <v>275170262.69999999</v>
      </c>
      <c r="H79" s="87">
        <v>855513293.10000002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</row>
    <row r="80" spans="1:34" s="68" customFormat="1" ht="19.399999999999999" customHeight="1">
      <c r="A80" s="112"/>
      <c r="B80" s="61" t="s">
        <v>32</v>
      </c>
      <c r="C80" s="87">
        <v>2292954281</v>
      </c>
      <c r="D80" s="87">
        <v>2874774698</v>
      </c>
      <c r="E80" s="87">
        <v>5167728979</v>
      </c>
      <c r="F80" s="87">
        <v>2292954281</v>
      </c>
      <c r="G80" s="87">
        <v>2874774698</v>
      </c>
      <c r="H80" s="87">
        <v>5167728979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</row>
    <row r="81" spans="1:34" ht="19.399999999999999" customHeight="1" thickBot="1">
      <c r="A81" s="60" t="s">
        <v>86</v>
      </c>
      <c r="B81" s="59"/>
      <c r="C81" s="88">
        <v>2873297311</v>
      </c>
      <c r="D81" s="88">
        <v>3149944961</v>
      </c>
      <c r="E81" s="88">
        <v>6023242272</v>
      </c>
      <c r="F81" s="88">
        <v>2873297311</v>
      </c>
      <c r="G81" s="88">
        <v>3149944961</v>
      </c>
      <c r="H81" s="88">
        <v>6023242272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68"/>
      <c r="AE81" s="68"/>
      <c r="AF81" s="68"/>
      <c r="AG81" s="68"/>
      <c r="AH81" s="68"/>
    </row>
    <row r="82" spans="1:34" s="68" customFormat="1" ht="19.399999999999999" customHeight="1">
      <c r="A82" s="110" t="s">
        <v>168</v>
      </c>
      <c r="B82" s="62" t="s">
        <v>83</v>
      </c>
      <c r="C82" s="87">
        <v>525288513.80000001</v>
      </c>
      <c r="D82" s="87">
        <v>562411028</v>
      </c>
      <c r="E82" s="87">
        <v>1087699542</v>
      </c>
      <c r="F82" s="87">
        <v>450782582.30000001</v>
      </c>
      <c r="G82" s="87">
        <v>562171616.5</v>
      </c>
      <c r="H82" s="87">
        <v>1012954199</v>
      </c>
      <c r="I82" s="87">
        <v>74505931.530000001</v>
      </c>
      <c r="J82" s="87">
        <v>239411.52</v>
      </c>
      <c r="K82" s="87">
        <v>74745343.049999997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</row>
    <row r="83" spans="1:34" s="68" customFormat="1" ht="19.399999999999999" customHeight="1">
      <c r="A83" s="111"/>
      <c r="B83" s="61" t="s">
        <v>158</v>
      </c>
      <c r="C83" s="87">
        <v>106783804.7</v>
      </c>
      <c r="D83" s="87">
        <v>317007759.19999999</v>
      </c>
      <c r="E83" s="87">
        <v>423791563.89999998</v>
      </c>
      <c r="F83" s="87">
        <v>106783804.7</v>
      </c>
      <c r="G83" s="87">
        <v>122293385.2</v>
      </c>
      <c r="H83" s="87">
        <v>229077189.90000001</v>
      </c>
      <c r="I83" s="87">
        <v>0</v>
      </c>
      <c r="J83" s="87">
        <v>194714374</v>
      </c>
      <c r="K83" s="87">
        <v>194714374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</row>
    <row r="84" spans="1:34" s="68" customFormat="1" ht="19.399999999999999" customHeight="1">
      <c r="A84" s="112"/>
      <c r="B84" s="61" t="s">
        <v>32</v>
      </c>
      <c r="C84" s="87">
        <v>1037887029</v>
      </c>
      <c r="D84" s="87">
        <v>1890153385</v>
      </c>
      <c r="E84" s="87">
        <v>2928040414</v>
      </c>
      <c r="F84" s="87">
        <v>1012502332</v>
      </c>
      <c r="G84" s="87">
        <v>1756605023</v>
      </c>
      <c r="H84" s="87">
        <v>2769107355</v>
      </c>
      <c r="I84" s="87">
        <v>25384697.41</v>
      </c>
      <c r="J84" s="87">
        <v>132471564</v>
      </c>
      <c r="K84" s="87">
        <v>157856261.40000001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1076798</v>
      </c>
      <c r="T84" s="87">
        <v>1076798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v>0</v>
      </c>
    </row>
    <row r="85" spans="1:34" ht="19.399999999999999" customHeight="1" thickBot="1">
      <c r="A85" s="60" t="s">
        <v>86</v>
      </c>
      <c r="B85" s="59"/>
      <c r="C85" s="88">
        <v>1669959348</v>
      </c>
      <c r="D85" s="88">
        <v>2769572172</v>
      </c>
      <c r="E85" s="88">
        <v>4439531520</v>
      </c>
      <c r="F85" s="88">
        <v>1570068719</v>
      </c>
      <c r="G85" s="88">
        <v>2441070025</v>
      </c>
      <c r="H85" s="88">
        <v>4011138743</v>
      </c>
      <c r="I85" s="88">
        <v>99890628.939999998</v>
      </c>
      <c r="J85" s="88">
        <v>327425349.5</v>
      </c>
      <c r="K85" s="88">
        <v>427315978.39999998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1076798</v>
      </c>
      <c r="T85" s="88">
        <v>1076798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68"/>
      <c r="AE85" s="68"/>
      <c r="AF85" s="68"/>
      <c r="AG85" s="68"/>
      <c r="AH85" s="68"/>
    </row>
    <row r="86" spans="1:34" s="68" customFormat="1" ht="19.399999999999999" customHeight="1">
      <c r="A86" s="110" t="s">
        <v>106</v>
      </c>
      <c r="B86" s="62" t="s">
        <v>83</v>
      </c>
      <c r="C86" s="87">
        <v>19679855.629999999</v>
      </c>
      <c r="D86" s="87">
        <v>1386836</v>
      </c>
      <c r="E86" s="87">
        <v>21066691.629999999</v>
      </c>
      <c r="F86" s="87">
        <v>19679855.629999999</v>
      </c>
      <c r="G86" s="87">
        <v>1386836</v>
      </c>
      <c r="H86" s="87">
        <v>21066691.629999999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</row>
    <row r="87" spans="1:34" s="68" customFormat="1" ht="19.399999999999999" customHeight="1">
      <c r="A87" s="111"/>
      <c r="B87" s="61" t="s">
        <v>158</v>
      </c>
      <c r="C87" s="87">
        <v>8982675</v>
      </c>
      <c r="D87" s="87">
        <v>0</v>
      </c>
      <c r="E87" s="87">
        <v>8982675</v>
      </c>
      <c r="F87" s="87">
        <v>8982675</v>
      </c>
      <c r="G87" s="87">
        <v>0</v>
      </c>
      <c r="H87" s="87">
        <v>8982675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</row>
    <row r="88" spans="1:34" s="68" customFormat="1" ht="19.399999999999999" customHeight="1">
      <c r="A88" s="112"/>
      <c r="B88" s="61" t="s">
        <v>32</v>
      </c>
      <c r="C88" s="87">
        <v>124815811</v>
      </c>
      <c r="D88" s="87">
        <v>234758957.80000001</v>
      </c>
      <c r="E88" s="87">
        <v>359574768.80000001</v>
      </c>
      <c r="F88" s="87">
        <v>124815811</v>
      </c>
      <c r="G88" s="87">
        <v>234758957.80000001</v>
      </c>
      <c r="H88" s="87">
        <v>359574768.80000001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</row>
    <row r="89" spans="1:34" ht="19.399999999999999" customHeight="1" thickBot="1">
      <c r="A89" s="60" t="s">
        <v>86</v>
      </c>
      <c r="B89" s="59"/>
      <c r="C89" s="88">
        <v>153478341.59999999</v>
      </c>
      <c r="D89" s="88">
        <v>236145793.80000001</v>
      </c>
      <c r="E89" s="88">
        <v>389624135.39999998</v>
      </c>
      <c r="F89" s="88">
        <v>153478341.59999999</v>
      </c>
      <c r="G89" s="88">
        <v>236145793.80000001</v>
      </c>
      <c r="H89" s="88">
        <v>389624135.39999998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68"/>
      <c r="AE89" s="68"/>
      <c r="AF89" s="68"/>
      <c r="AG89" s="68"/>
      <c r="AH89" s="68"/>
    </row>
    <row r="90" spans="1:34" s="68" customFormat="1" ht="19.399999999999999" customHeight="1">
      <c r="A90" s="110" t="s">
        <v>130</v>
      </c>
      <c r="B90" s="62" t="s">
        <v>83</v>
      </c>
      <c r="C90" s="87">
        <v>75140715.620000005</v>
      </c>
      <c r="D90" s="87">
        <v>32334506.780000001</v>
      </c>
      <c r="E90" s="87">
        <v>107475222.40000001</v>
      </c>
      <c r="F90" s="87">
        <v>74335907.829999998</v>
      </c>
      <c r="G90" s="87">
        <v>31045922.780000001</v>
      </c>
      <c r="H90" s="87">
        <v>105381830.59999999</v>
      </c>
      <c r="I90" s="87">
        <v>798064.79</v>
      </c>
      <c r="J90" s="87">
        <v>815478</v>
      </c>
      <c r="K90" s="87">
        <v>1613542.79</v>
      </c>
      <c r="L90" s="87">
        <v>0</v>
      </c>
      <c r="M90" s="87">
        <v>0</v>
      </c>
      <c r="N90" s="87">
        <v>0</v>
      </c>
      <c r="O90" s="87">
        <v>0</v>
      </c>
      <c r="P90" s="87">
        <v>0</v>
      </c>
      <c r="Q90" s="87">
        <v>0</v>
      </c>
      <c r="R90" s="87">
        <v>6743</v>
      </c>
      <c r="S90" s="87">
        <v>473106</v>
      </c>
      <c r="T90" s="87">
        <v>479849</v>
      </c>
      <c r="U90" s="87">
        <v>0</v>
      </c>
      <c r="V90" s="87">
        <v>0</v>
      </c>
      <c r="W90" s="87">
        <v>0</v>
      </c>
      <c r="X90" s="87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0</v>
      </c>
    </row>
    <row r="91" spans="1:34" s="68" customFormat="1" ht="19.399999999999999" customHeight="1">
      <c r="A91" s="111"/>
      <c r="B91" s="61" t="s">
        <v>158</v>
      </c>
      <c r="C91" s="87">
        <v>1768384</v>
      </c>
      <c r="D91" s="87">
        <v>12339052</v>
      </c>
      <c r="E91" s="87">
        <v>14107436</v>
      </c>
      <c r="F91" s="87">
        <v>1768384</v>
      </c>
      <c r="G91" s="87">
        <v>0</v>
      </c>
      <c r="H91" s="87">
        <v>1768384</v>
      </c>
      <c r="I91" s="87">
        <v>0</v>
      </c>
      <c r="J91" s="87">
        <v>12339052</v>
      </c>
      <c r="K91" s="87">
        <v>12339052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0</v>
      </c>
      <c r="V91" s="87">
        <v>0</v>
      </c>
      <c r="W91" s="87">
        <v>0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</row>
    <row r="92" spans="1:34" s="68" customFormat="1" ht="19.399999999999999" customHeight="1">
      <c r="A92" s="112"/>
      <c r="B92" s="61" t="s">
        <v>32</v>
      </c>
      <c r="C92" s="87">
        <v>74261095.230000004</v>
      </c>
      <c r="D92" s="87">
        <v>52875021.539999999</v>
      </c>
      <c r="E92" s="87">
        <v>127136116.8</v>
      </c>
      <c r="F92" s="87">
        <v>71916713.090000004</v>
      </c>
      <c r="G92" s="87">
        <v>39868407.539999999</v>
      </c>
      <c r="H92" s="87">
        <v>111785120.59999999</v>
      </c>
      <c r="I92" s="87">
        <v>0</v>
      </c>
      <c r="J92" s="87">
        <v>4224107</v>
      </c>
      <c r="K92" s="87">
        <v>4224107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2344382.1469999999</v>
      </c>
      <c r="S92" s="87">
        <v>8782507</v>
      </c>
      <c r="T92" s="87">
        <v>11126889.15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</row>
    <row r="93" spans="1:34" ht="19.399999999999999" customHeight="1" thickBot="1">
      <c r="A93" s="60" t="s">
        <v>86</v>
      </c>
      <c r="B93" s="59"/>
      <c r="C93" s="88">
        <v>151170194.90000001</v>
      </c>
      <c r="D93" s="88">
        <v>97548580.319999993</v>
      </c>
      <c r="E93" s="88">
        <v>248718775.19999999</v>
      </c>
      <c r="F93" s="88">
        <v>148021004.90000001</v>
      </c>
      <c r="G93" s="88">
        <v>70914330.319999993</v>
      </c>
      <c r="H93" s="88">
        <v>218935335.19999999</v>
      </c>
      <c r="I93" s="88">
        <v>798064.79</v>
      </c>
      <c r="J93" s="88">
        <v>17378637</v>
      </c>
      <c r="K93" s="88">
        <v>18176701.789999999</v>
      </c>
      <c r="L93" s="88">
        <v>0</v>
      </c>
      <c r="M93" s="88">
        <v>0</v>
      </c>
      <c r="N93" s="88">
        <v>0</v>
      </c>
      <c r="O93" s="88">
        <v>0</v>
      </c>
      <c r="P93" s="88">
        <v>0</v>
      </c>
      <c r="Q93" s="88">
        <v>0</v>
      </c>
      <c r="R93" s="88">
        <v>2351125.1469999999</v>
      </c>
      <c r="S93" s="88">
        <v>9255613</v>
      </c>
      <c r="T93" s="88">
        <v>11606738.15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  <c r="AC93" s="88">
        <v>0</v>
      </c>
      <c r="AD93" s="68"/>
      <c r="AE93" s="68"/>
      <c r="AF93" s="68"/>
      <c r="AG93" s="68"/>
      <c r="AH93" s="68"/>
    </row>
    <row r="94" spans="1:34" s="68" customFormat="1" ht="19.399999999999999" customHeight="1">
      <c r="A94" s="110" t="s">
        <v>141</v>
      </c>
      <c r="B94" s="62" t="s">
        <v>83</v>
      </c>
      <c r="C94" s="87">
        <v>0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</row>
    <row r="95" spans="1:34" s="68" customFormat="1" ht="19.399999999999999" customHeight="1">
      <c r="A95" s="111"/>
      <c r="B95" s="61" t="s">
        <v>158</v>
      </c>
      <c r="C95" s="87">
        <v>543612.31000000006</v>
      </c>
      <c r="D95" s="87">
        <v>0</v>
      </c>
      <c r="E95" s="87">
        <v>543612.31000000006</v>
      </c>
      <c r="F95" s="87">
        <v>543612.31000000006</v>
      </c>
      <c r="G95" s="87">
        <v>0</v>
      </c>
      <c r="H95" s="87">
        <v>543612.31000000006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</row>
    <row r="96" spans="1:34" s="68" customFormat="1" ht="19.399999999999999" customHeight="1">
      <c r="A96" s="112"/>
      <c r="B96" s="61" t="s">
        <v>32</v>
      </c>
      <c r="C96" s="87">
        <v>22172241.800000001</v>
      </c>
      <c r="D96" s="87">
        <v>12726356.470000001</v>
      </c>
      <c r="E96" s="87">
        <v>34898598.270000003</v>
      </c>
      <c r="F96" s="87">
        <v>22172241.800000001</v>
      </c>
      <c r="G96" s="87">
        <v>12726356.470000001</v>
      </c>
      <c r="H96" s="87">
        <v>34898598.270000003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</row>
    <row r="97" spans="1:34" ht="19.399999999999999" customHeight="1" thickBot="1">
      <c r="A97" s="60" t="s">
        <v>86</v>
      </c>
      <c r="B97" s="59"/>
      <c r="C97" s="88">
        <v>22715854.109999999</v>
      </c>
      <c r="D97" s="88">
        <v>12726356.470000001</v>
      </c>
      <c r="E97" s="88">
        <v>35442210.579999998</v>
      </c>
      <c r="F97" s="88">
        <v>22715854.109999999</v>
      </c>
      <c r="G97" s="88">
        <v>12726356.470000001</v>
      </c>
      <c r="H97" s="88">
        <v>35442210.579999998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68"/>
      <c r="AE97" s="68"/>
      <c r="AF97" s="68"/>
      <c r="AG97" s="68"/>
      <c r="AH97" s="68"/>
    </row>
    <row r="98" spans="1:34" s="68" customFormat="1" ht="19.399999999999999" customHeight="1">
      <c r="A98" s="110" t="s">
        <v>169</v>
      </c>
      <c r="B98" s="62" t="s">
        <v>83</v>
      </c>
      <c r="C98" s="87">
        <v>0</v>
      </c>
      <c r="D98" s="87">
        <v>0</v>
      </c>
      <c r="E98" s="87">
        <v>0</v>
      </c>
      <c r="F98" s="87">
        <v>0</v>
      </c>
      <c r="G98" s="87">
        <v>0</v>
      </c>
      <c r="H98" s="87">
        <v>0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</row>
    <row r="99" spans="1:34" s="68" customFormat="1" ht="19.399999999999999" customHeight="1">
      <c r="A99" s="111"/>
      <c r="B99" s="61" t="s">
        <v>158</v>
      </c>
      <c r="C99" s="87">
        <v>0</v>
      </c>
      <c r="D99" s="87">
        <v>0</v>
      </c>
      <c r="E99" s="87">
        <v>0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0</v>
      </c>
      <c r="P99" s="87">
        <v>0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</row>
    <row r="100" spans="1:34" s="68" customFormat="1" ht="19.399999999999999" customHeight="1">
      <c r="A100" s="112"/>
      <c r="B100" s="61" t="s">
        <v>32</v>
      </c>
      <c r="C100" s="87">
        <v>20142561</v>
      </c>
      <c r="D100" s="87">
        <v>21029708.940000001</v>
      </c>
      <c r="E100" s="87">
        <v>41172269.939999998</v>
      </c>
      <c r="F100" s="87">
        <v>20142561</v>
      </c>
      <c r="G100" s="87">
        <v>20088911.940000001</v>
      </c>
      <c r="H100" s="87">
        <v>40231472.939999998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0</v>
      </c>
      <c r="P100" s="87">
        <v>940797</v>
      </c>
      <c r="Q100" s="87">
        <v>940797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</row>
    <row r="101" spans="1:34" ht="19.399999999999999" customHeight="1" thickBot="1">
      <c r="A101" s="60" t="s">
        <v>86</v>
      </c>
      <c r="B101" s="59"/>
      <c r="C101" s="88">
        <v>20142561</v>
      </c>
      <c r="D101" s="88">
        <v>21029708.940000001</v>
      </c>
      <c r="E101" s="88">
        <v>41172269.939999998</v>
      </c>
      <c r="F101" s="88">
        <v>20142561</v>
      </c>
      <c r="G101" s="88">
        <v>20088911.940000001</v>
      </c>
      <c r="H101" s="88">
        <v>40231472.939999998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0</v>
      </c>
      <c r="P101" s="88">
        <v>940797</v>
      </c>
      <c r="Q101" s="88">
        <v>940797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68"/>
      <c r="AE101" s="68"/>
      <c r="AF101" s="68"/>
      <c r="AG101" s="68"/>
      <c r="AH101" s="68"/>
    </row>
    <row r="102" spans="1:34" s="68" customFormat="1" ht="19.399999999999999" customHeight="1">
      <c r="A102" s="110" t="s">
        <v>170</v>
      </c>
      <c r="B102" s="62" t="s">
        <v>83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</row>
    <row r="103" spans="1:34" s="68" customFormat="1" ht="19.399999999999999" customHeight="1">
      <c r="A103" s="111"/>
      <c r="B103" s="61" t="s">
        <v>158</v>
      </c>
      <c r="C103" s="87">
        <v>0</v>
      </c>
      <c r="D103" s="87">
        <v>0</v>
      </c>
      <c r="E103" s="87">
        <v>0</v>
      </c>
      <c r="F103" s="87">
        <v>0</v>
      </c>
      <c r="G103" s="87">
        <v>0</v>
      </c>
      <c r="H103" s="87">
        <v>0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v>0</v>
      </c>
      <c r="W103" s="87">
        <v>0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</row>
    <row r="104" spans="1:34" s="68" customFormat="1" ht="19.399999999999999" customHeight="1">
      <c r="A104" s="112"/>
      <c r="B104" s="61" t="s">
        <v>32</v>
      </c>
      <c r="C104" s="87">
        <v>17501236.649999999</v>
      </c>
      <c r="D104" s="87">
        <v>67126344.780000001</v>
      </c>
      <c r="E104" s="87">
        <v>84627581.430000007</v>
      </c>
      <c r="F104" s="87">
        <v>17501236.649999999</v>
      </c>
      <c r="G104" s="87">
        <v>67126344.780000001</v>
      </c>
      <c r="H104" s="87">
        <v>84627581.430000007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</row>
    <row r="105" spans="1:34" ht="19.399999999999999" customHeight="1" thickBot="1">
      <c r="A105" s="60" t="s">
        <v>86</v>
      </c>
      <c r="B105" s="59"/>
      <c r="C105" s="88">
        <v>17501236.649999999</v>
      </c>
      <c r="D105" s="88">
        <v>67126344.780000001</v>
      </c>
      <c r="E105" s="88">
        <v>84627581.430000007</v>
      </c>
      <c r="F105" s="88">
        <v>17501236.649999999</v>
      </c>
      <c r="G105" s="88">
        <v>67126344.780000001</v>
      </c>
      <c r="H105" s="88">
        <v>84627581.430000007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68"/>
      <c r="AE105" s="68"/>
      <c r="AF105" s="68"/>
      <c r="AG105" s="68"/>
      <c r="AH105" s="68"/>
    </row>
    <row r="106" spans="1:34" s="68" customFormat="1" ht="19.399999999999999" customHeight="1">
      <c r="A106" s="110" t="s">
        <v>171</v>
      </c>
      <c r="B106" s="62" t="s">
        <v>83</v>
      </c>
      <c r="C106" s="87">
        <v>0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</row>
    <row r="107" spans="1:34" s="68" customFormat="1" ht="19.399999999999999" customHeight="1">
      <c r="A107" s="111"/>
      <c r="B107" s="61" t="s">
        <v>158</v>
      </c>
      <c r="C107" s="87">
        <v>0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</row>
    <row r="108" spans="1:34" s="68" customFormat="1" ht="19.399999999999999" customHeight="1">
      <c r="A108" s="112"/>
      <c r="B108" s="61" t="s">
        <v>32</v>
      </c>
      <c r="C108" s="87">
        <v>196093949</v>
      </c>
      <c r="D108" s="87">
        <v>63113418</v>
      </c>
      <c r="E108" s="87">
        <v>259207367</v>
      </c>
      <c r="F108" s="87">
        <v>189845441</v>
      </c>
      <c r="G108" s="87">
        <v>63113418</v>
      </c>
      <c r="H108" s="87">
        <v>252958859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6248508</v>
      </c>
      <c r="V108" s="87">
        <v>0</v>
      </c>
      <c r="W108" s="87">
        <v>6248508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</row>
    <row r="109" spans="1:34" ht="19.399999999999999" customHeight="1" thickBot="1">
      <c r="A109" s="60" t="s">
        <v>86</v>
      </c>
      <c r="B109" s="59"/>
      <c r="C109" s="88">
        <v>196093949</v>
      </c>
      <c r="D109" s="88">
        <v>63113418</v>
      </c>
      <c r="E109" s="88">
        <v>259207367</v>
      </c>
      <c r="F109" s="88">
        <v>189845441</v>
      </c>
      <c r="G109" s="88">
        <v>63113418</v>
      </c>
      <c r="H109" s="88">
        <v>252958859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6248508</v>
      </c>
      <c r="V109" s="88">
        <v>0</v>
      </c>
      <c r="W109" s="88">
        <v>6248508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68"/>
      <c r="AE109" s="68"/>
      <c r="AF109" s="68"/>
      <c r="AG109" s="68"/>
      <c r="AH109" s="68"/>
    </row>
    <row r="110" spans="1:34" s="68" customFormat="1" ht="19.399999999999999" customHeight="1">
      <c r="A110" s="110" t="s">
        <v>172</v>
      </c>
      <c r="B110" s="62" t="s">
        <v>83</v>
      </c>
      <c r="C110" s="87">
        <v>0</v>
      </c>
      <c r="D110" s="87"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</row>
    <row r="111" spans="1:34" s="68" customFormat="1" ht="19.399999999999999" customHeight="1">
      <c r="A111" s="111"/>
      <c r="B111" s="61" t="s">
        <v>158</v>
      </c>
      <c r="C111" s="87">
        <v>0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</row>
    <row r="112" spans="1:34" s="68" customFormat="1" ht="19.399999999999999" customHeight="1">
      <c r="A112" s="112"/>
      <c r="B112" s="61" t="s">
        <v>32</v>
      </c>
      <c r="C112" s="87">
        <v>13247481.99</v>
      </c>
      <c r="D112" s="87">
        <v>4353676.7709999997</v>
      </c>
      <c r="E112" s="87">
        <v>17601158.760000002</v>
      </c>
      <c r="F112" s="87">
        <v>13247481.99</v>
      </c>
      <c r="G112" s="87">
        <v>4353676.7709999997</v>
      </c>
      <c r="H112" s="87">
        <v>17601158.760000002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</row>
    <row r="113" spans="1:34" ht="19.399999999999999" customHeight="1" thickBot="1">
      <c r="A113" s="60" t="s">
        <v>86</v>
      </c>
      <c r="B113" s="59"/>
      <c r="C113" s="88">
        <v>13247481.99</v>
      </c>
      <c r="D113" s="88">
        <v>4353676.7709999997</v>
      </c>
      <c r="E113" s="88">
        <v>17601158.760000002</v>
      </c>
      <c r="F113" s="88">
        <v>13247481.99</v>
      </c>
      <c r="G113" s="88">
        <v>4353676.7709999997</v>
      </c>
      <c r="H113" s="88">
        <v>17601158.760000002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68"/>
      <c r="AE113" s="68"/>
      <c r="AF113" s="68"/>
      <c r="AG113" s="68"/>
      <c r="AH113" s="68"/>
    </row>
    <row r="114" spans="1:34" s="68" customFormat="1" ht="19.399999999999999" customHeight="1">
      <c r="A114" s="110" t="s">
        <v>173</v>
      </c>
      <c r="B114" s="62" t="s">
        <v>83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</row>
    <row r="115" spans="1:34" s="68" customFormat="1" ht="19.399999999999999" customHeight="1">
      <c r="A115" s="111"/>
      <c r="B115" s="61" t="s">
        <v>158</v>
      </c>
      <c r="C115" s="87">
        <v>0</v>
      </c>
      <c r="D115" s="87">
        <v>0</v>
      </c>
      <c r="E115" s="87">
        <v>0</v>
      </c>
      <c r="F115" s="87">
        <v>0</v>
      </c>
      <c r="G115" s="87">
        <v>0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</row>
    <row r="116" spans="1:34" s="68" customFormat="1" ht="19.399999999999999" customHeight="1">
      <c r="A116" s="112"/>
      <c r="B116" s="61" t="s">
        <v>32</v>
      </c>
      <c r="C116" s="87">
        <v>0</v>
      </c>
      <c r="D116" s="87">
        <v>0</v>
      </c>
      <c r="E116" s="87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</row>
    <row r="117" spans="1:34" ht="19.399999999999999" customHeight="1" thickBot="1">
      <c r="A117" s="60" t="s">
        <v>86</v>
      </c>
      <c r="B117" s="59"/>
      <c r="C117" s="88">
        <v>0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68"/>
      <c r="AE117" s="68"/>
      <c r="AF117" s="68"/>
      <c r="AG117" s="68"/>
      <c r="AH117" s="68"/>
    </row>
    <row r="118" spans="1:34" s="68" customFormat="1" ht="19.399999999999999" customHeight="1">
      <c r="A118" s="110" t="s">
        <v>142</v>
      </c>
      <c r="B118" s="62" t="s">
        <v>83</v>
      </c>
      <c r="C118" s="87">
        <v>0</v>
      </c>
      <c r="D118" s="87">
        <v>1266824.55</v>
      </c>
      <c r="E118" s="87">
        <v>1266824.55</v>
      </c>
      <c r="F118" s="87">
        <v>0</v>
      </c>
      <c r="G118" s="87">
        <v>466655.80050000001</v>
      </c>
      <c r="H118" s="87">
        <v>466655.80050000001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800168.75</v>
      </c>
      <c r="W118" s="87">
        <v>800168.75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</row>
    <row r="119" spans="1:34" s="68" customFormat="1" ht="19.399999999999999" customHeight="1">
      <c r="A119" s="111"/>
      <c r="B119" s="61" t="s">
        <v>158</v>
      </c>
      <c r="C119" s="87">
        <v>0</v>
      </c>
      <c r="D119" s="87">
        <v>0</v>
      </c>
      <c r="E119" s="87">
        <v>0</v>
      </c>
      <c r="F119" s="87">
        <v>0</v>
      </c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</row>
    <row r="120" spans="1:34" s="68" customFormat="1" ht="19.399999999999999" customHeight="1">
      <c r="A120" s="112"/>
      <c r="B120" s="61" t="s">
        <v>32</v>
      </c>
      <c r="C120" s="87">
        <v>111743926.7</v>
      </c>
      <c r="D120" s="87">
        <v>91676454.219999999</v>
      </c>
      <c r="E120" s="87">
        <v>203420380.90000001</v>
      </c>
      <c r="F120" s="87">
        <v>97044625.659999996</v>
      </c>
      <c r="G120" s="87">
        <v>71229633.230000004</v>
      </c>
      <c r="H120" s="87">
        <v>168274258.90000001</v>
      </c>
      <c r="I120" s="87">
        <v>0</v>
      </c>
      <c r="J120" s="87">
        <v>15577475</v>
      </c>
      <c r="K120" s="87">
        <v>15577475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4869345.9840000002</v>
      </c>
      <c r="T120" s="87">
        <v>4869345.9840000002</v>
      </c>
      <c r="U120" s="87">
        <v>14699301.02</v>
      </c>
      <c r="V120" s="87">
        <v>0</v>
      </c>
      <c r="W120" s="87">
        <v>14699301.02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</row>
    <row r="121" spans="1:34" ht="19.399999999999999" customHeight="1" thickBot="1">
      <c r="A121" s="60" t="s">
        <v>86</v>
      </c>
      <c r="B121" s="59"/>
      <c r="C121" s="88">
        <v>111743926.7</v>
      </c>
      <c r="D121" s="88">
        <v>92943278.769999996</v>
      </c>
      <c r="E121" s="88">
        <v>204687205.40000001</v>
      </c>
      <c r="F121" s="88">
        <v>97044625.659999996</v>
      </c>
      <c r="G121" s="88">
        <v>71696289.030000001</v>
      </c>
      <c r="H121" s="88">
        <v>168740914.69999999</v>
      </c>
      <c r="I121" s="88">
        <v>0</v>
      </c>
      <c r="J121" s="88">
        <v>15577475</v>
      </c>
      <c r="K121" s="88">
        <v>15577475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4869345.9840000002</v>
      </c>
      <c r="T121" s="88">
        <v>4869345.9840000002</v>
      </c>
      <c r="U121" s="88">
        <v>14699301.02</v>
      </c>
      <c r="V121" s="88">
        <v>800168.75</v>
      </c>
      <c r="W121" s="88">
        <v>15499469.77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68"/>
      <c r="AE121" s="68"/>
      <c r="AF121" s="68"/>
      <c r="AG121" s="68"/>
      <c r="AH121" s="68"/>
    </row>
    <row r="122" spans="1:34" s="68" customFormat="1" ht="19.399999999999999" customHeight="1">
      <c r="A122" s="110" t="s">
        <v>115</v>
      </c>
      <c r="B122" s="62" t="s">
        <v>83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</row>
    <row r="123" spans="1:34" s="68" customFormat="1" ht="19.399999999999999" customHeight="1">
      <c r="A123" s="111" t="s">
        <v>115</v>
      </c>
      <c r="B123" s="61" t="s">
        <v>158</v>
      </c>
      <c r="C123" s="87">
        <v>0</v>
      </c>
      <c r="D123" s="87">
        <v>0</v>
      </c>
      <c r="E123" s="87">
        <v>0</v>
      </c>
      <c r="F123" s="87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</row>
    <row r="124" spans="1:34" s="68" customFormat="1" ht="19.399999999999999" customHeight="1">
      <c r="A124" s="112"/>
      <c r="B124" s="61" t="s">
        <v>32</v>
      </c>
      <c r="C124" s="87">
        <v>0</v>
      </c>
      <c r="D124" s="87">
        <v>0</v>
      </c>
      <c r="E124" s="87">
        <v>0</v>
      </c>
      <c r="F124" s="87">
        <v>0</v>
      </c>
      <c r="G124" s="87">
        <v>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</row>
    <row r="125" spans="1:34" ht="19.399999999999999" customHeight="1" thickBot="1">
      <c r="A125" s="60" t="s">
        <v>86</v>
      </c>
      <c r="B125" s="59"/>
      <c r="C125" s="88">
        <v>0</v>
      </c>
      <c r="D125" s="88">
        <v>0</v>
      </c>
      <c r="E125" s="88">
        <v>0</v>
      </c>
      <c r="F125" s="88">
        <v>0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68"/>
      <c r="AE125" s="68"/>
      <c r="AF125" s="68"/>
      <c r="AG125" s="68"/>
      <c r="AH125" s="68"/>
    </row>
    <row r="126" spans="1:34" s="68" customFormat="1" ht="19.399999999999999" customHeight="1">
      <c r="A126" s="110" t="s">
        <v>116</v>
      </c>
      <c r="B126" s="62" t="s">
        <v>83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v>0</v>
      </c>
      <c r="W126" s="87">
        <v>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</row>
    <row r="127" spans="1:34" s="68" customFormat="1" ht="19.399999999999999" customHeight="1">
      <c r="A127" s="111"/>
      <c r="B127" s="61" t="s">
        <v>158</v>
      </c>
      <c r="C127" s="87">
        <v>0</v>
      </c>
      <c r="D127" s="87">
        <v>5907371</v>
      </c>
      <c r="E127" s="87">
        <v>5907371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v>5907371</v>
      </c>
      <c r="W127" s="87">
        <v>5907371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</row>
    <row r="128" spans="1:34" s="68" customFormat="1" ht="19.399999999999999" customHeight="1">
      <c r="A128" s="112"/>
      <c r="B128" s="61" t="s">
        <v>32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</row>
    <row r="129" spans="1:34" ht="26" customHeight="1" thickBot="1">
      <c r="A129" s="60" t="s">
        <v>86</v>
      </c>
      <c r="B129" s="59"/>
      <c r="C129" s="88">
        <v>0</v>
      </c>
      <c r="D129" s="88">
        <v>5907371</v>
      </c>
      <c r="E129" s="88">
        <v>5907371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5907371</v>
      </c>
      <c r="W129" s="88">
        <v>5907371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68"/>
      <c r="AE129" s="68"/>
      <c r="AF129" s="68"/>
      <c r="AG129" s="68"/>
      <c r="AH129" s="68"/>
    </row>
    <row r="130" spans="1:34" s="68" customFormat="1" ht="26" customHeight="1">
      <c r="A130" s="110" t="s">
        <v>56</v>
      </c>
      <c r="B130" s="62" t="s">
        <v>83</v>
      </c>
      <c r="C130" s="87">
        <v>0</v>
      </c>
      <c r="D130" s="87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</row>
    <row r="131" spans="1:34" s="68" customFormat="1" ht="26" customHeight="1">
      <c r="A131" s="111"/>
      <c r="B131" s="61" t="s">
        <v>158</v>
      </c>
      <c r="C131" s="87">
        <v>0</v>
      </c>
      <c r="D131" s="87">
        <v>0</v>
      </c>
      <c r="E131" s="87">
        <v>0</v>
      </c>
      <c r="F131" s="87">
        <v>0</v>
      </c>
      <c r="G131" s="87">
        <v>0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0</v>
      </c>
      <c r="V131" s="87">
        <v>0</v>
      </c>
      <c r="W131" s="87">
        <v>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</row>
    <row r="132" spans="1:34" s="68" customFormat="1">
      <c r="A132" s="112"/>
      <c r="B132" s="61" t="s">
        <v>32</v>
      </c>
      <c r="C132" s="87">
        <v>9755995.3640000001</v>
      </c>
      <c r="D132" s="87">
        <v>7537202</v>
      </c>
      <c r="E132" s="87">
        <v>17293197.359999999</v>
      </c>
      <c r="F132" s="87">
        <v>9755995.3640000001</v>
      </c>
      <c r="G132" s="87">
        <v>7537202</v>
      </c>
      <c r="H132" s="87">
        <v>17293197.359999999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</row>
    <row r="133" spans="1:34" ht="17.5" thickBot="1">
      <c r="A133" s="60" t="s">
        <v>86</v>
      </c>
      <c r="B133" s="59"/>
      <c r="C133" s="88">
        <v>9755995.3640000001</v>
      </c>
      <c r="D133" s="88">
        <v>7537202</v>
      </c>
      <c r="E133" s="88">
        <v>17293197.359999999</v>
      </c>
      <c r="F133" s="88">
        <v>9755995.3640000001</v>
      </c>
      <c r="G133" s="88">
        <v>7537202</v>
      </c>
      <c r="H133" s="88">
        <v>17293197.359999999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68"/>
      <c r="AE133" s="68"/>
      <c r="AF133" s="68"/>
      <c r="AG133" s="68"/>
      <c r="AH133" s="68"/>
    </row>
    <row r="134" spans="1:34" s="68" customFormat="1">
      <c r="A134" s="110" t="s">
        <v>118</v>
      </c>
      <c r="B134" s="62" t="s">
        <v>83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</row>
    <row r="135" spans="1:34" s="68" customFormat="1">
      <c r="A135" s="111"/>
      <c r="B135" s="61" t="s">
        <v>158</v>
      </c>
      <c r="C135" s="87">
        <v>0</v>
      </c>
      <c r="D135" s="87">
        <v>7872544.1519999998</v>
      </c>
      <c r="E135" s="87">
        <v>7872544.1519999998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7872544.1519999998</v>
      </c>
      <c r="W135" s="87">
        <v>7872544.1519999998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</row>
    <row r="136" spans="1:34" s="68" customFormat="1">
      <c r="A136" s="112"/>
      <c r="B136" s="61" t="s">
        <v>32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  <c r="H136" s="87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</row>
    <row r="137" spans="1:34" ht="17.5" thickBot="1">
      <c r="A137" s="60" t="s">
        <v>86</v>
      </c>
      <c r="B137" s="59"/>
      <c r="C137" s="88">
        <v>0</v>
      </c>
      <c r="D137" s="88">
        <v>7872544.1519999998</v>
      </c>
      <c r="E137" s="88">
        <v>7872544.1519999998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7872544.1519999998</v>
      </c>
      <c r="W137" s="88">
        <v>7872544.1519999998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68"/>
      <c r="AE137" s="68"/>
      <c r="AF137" s="68"/>
      <c r="AG137" s="68"/>
      <c r="AH137" s="68"/>
    </row>
    <row r="138" spans="1:34" s="68" customFormat="1">
      <c r="A138" s="110" t="s">
        <v>58</v>
      </c>
      <c r="B138" s="62" t="s">
        <v>83</v>
      </c>
      <c r="C138" s="87">
        <v>0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</row>
    <row r="139" spans="1:34" s="68" customFormat="1">
      <c r="A139" s="111"/>
      <c r="B139" s="61" t="s">
        <v>158</v>
      </c>
      <c r="C139" s="87">
        <v>20160300</v>
      </c>
      <c r="D139" s="87">
        <v>0</v>
      </c>
      <c r="E139" s="87">
        <v>20160300</v>
      </c>
      <c r="F139" s="87">
        <v>0</v>
      </c>
      <c r="G139" s="87">
        <v>0</v>
      </c>
      <c r="H139" s="87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20160300</v>
      </c>
      <c r="V139" s="87">
        <v>0</v>
      </c>
      <c r="W139" s="87">
        <v>20160300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</row>
    <row r="140" spans="1:34" s="68" customFormat="1">
      <c r="A140" s="112"/>
      <c r="B140" s="61" t="s">
        <v>32</v>
      </c>
      <c r="C140" s="87">
        <v>43365842</v>
      </c>
      <c r="D140" s="87">
        <v>21036471</v>
      </c>
      <c r="E140" s="87">
        <v>64402313</v>
      </c>
      <c r="F140" s="87">
        <v>43365842</v>
      </c>
      <c r="G140" s="87">
        <v>21036471</v>
      </c>
      <c r="H140" s="87">
        <v>64402313</v>
      </c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</row>
    <row r="141" spans="1:34" ht="17.5" thickBot="1">
      <c r="A141" s="60" t="s">
        <v>86</v>
      </c>
      <c r="B141" s="59"/>
      <c r="C141" s="88">
        <v>63526142</v>
      </c>
      <c r="D141" s="88">
        <v>21036471</v>
      </c>
      <c r="E141" s="88">
        <v>84562613</v>
      </c>
      <c r="F141" s="88">
        <v>43365842</v>
      </c>
      <c r="G141" s="88">
        <v>21036471</v>
      </c>
      <c r="H141" s="88">
        <v>64402313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20160300</v>
      </c>
      <c r="V141" s="88">
        <v>0</v>
      </c>
      <c r="W141" s="88">
        <v>20160300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68"/>
      <c r="AE141" s="68"/>
      <c r="AF141" s="68"/>
      <c r="AG141" s="68"/>
      <c r="AH141" s="68"/>
    </row>
    <row r="142" spans="1:34" s="68" customFormat="1">
      <c r="A142" s="110" t="s">
        <v>120</v>
      </c>
      <c r="B142" s="62" t="s">
        <v>83</v>
      </c>
      <c r="C142" s="87">
        <v>0</v>
      </c>
      <c r="D142" s="87">
        <v>0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</row>
    <row r="143" spans="1:34" s="68" customFormat="1">
      <c r="A143" s="111"/>
      <c r="B143" s="61" t="s">
        <v>158</v>
      </c>
      <c r="C143" s="87">
        <v>43811755.5</v>
      </c>
      <c r="D143" s="87">
        <v>0</v>
      </c>
      <c r="E143" s="87">
        <v>43811755.5</v>
      </c>
      <c r="F143" s="87">
        <v>0</v>
      </c>
      <c r="G143" s="87">
        <v>0</v>
      </c>
      <c r="H143" s="87"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43811755.5</v>
      </c>
      <c r="V143" s="87">
        <v>0</v>
      </c>
      <c r="W143" s="87">
        <v>43811755.5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</row>
    <row r="144" spans="1:34" s="68" customFormat="1">
      <c r="A144" s="112"/>
      <c r="B144" s="61" t="s">
        <v>32</v>
      </c>
      <c r="C144" s="87">
        <v>1234070</v>
      </c>
      <c r="D144" s="87">
        <v>1625630</v>
      </c>
      <c r="E144" s="87">
        <v>2859700</v>
      </c>
      <c r="F144" s="87">
        <v>1234070</v>
      </c>
      <c r="G144" s="87">
        <v>1625630</v>
      </c>
      <c r="H144" s="87">
        <v>2859700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</row>
    <row r="145" spans="1:34" ht="17.5" thickBot="1">
      <c r="A145" s="60" t="s">
        <v>86</v>
      </c>
      <c r="B145" s="59"/>
      <c r="C145" s="88">
        <v>45045825.5</v>
      </c>
      <c r="D145" s="88">
        <v>1625630</v>
      </c>
      <c r="E145" s="88">
        <v>46671455.5</v>
      </c>
      <c r="F145" s="88">
        <v>1234070</v>
      </c>
      <c r="G145" s="88">
        <v>1625630</v>
      </c>
      <c r="H145" s="88">
        <v>2859700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43811755.5</v>
      </c>
      <c r="V145" s="88">
        <v>0</v>
      </c>
      <c r="W145" s="88">
        <v>43811755.5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68"/>
      <c r="AE145" s="68"/>
      <c r="AF145" s="68"/>
      <c r="AG145" s="68"/>
      <c r="AH145" s="68"/>
    </row>
    <row r="146" spans="1:34" s="68" customFormat="1">
      <c r="A146" s="110" t="s">
        <v>121</v>
      </c>
      <c r="B146" s="62" t="s">
        <v>83</v>
      </c>
      <c r="C146" s="87">
        <v>15118646</v>
      </c>
      <c r="D146" s="87">
        <v>410136</v>
      </c>
      <c r="E146" s="87">
        <v>15528782</v>
      </c>
      <c r="F146" s="87">
        <v>0</v>
      </c>
      <c r="G146" s="87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14689780</v>
      </c>
      <c r="V146" s="87">
        <v>0</v>
      </c>
      <c r="W146" s="87">
        <v>14689780</v>
      </c>
      <c r="X146" s="87">
        <v>0</v>
      </c>
      <c r="Y146" s="87">
        <v>0</v>
      </c>
      <c r="Z146" s="87">
        <v>0</v>
      </c>
      <c r="AA146" s="87">
        <v>428866</v>
      </c>
      <c r="AB146" s="87">
        <v>410136</v>
      </c>
      <c r="AC146" s="87">
        <v>839002</v>
      </c>
    </row>
    <row r="147" spans="1:34" s="68" customFormat="1">
      <c r="A147" s="111"/>
      <c r="B147" s="61" t="s">
        <v>158</v>
      </c>
      <c r="C147" s="87">
        <v>7876278.3190000001</v>
      </c>
      <c r="D147" s="87">
        <v>0</v>
      </c>
      <c r="E147" s="87">
        <v>7876278.3190000001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7873272.3190000001</v>
      </c>
      <c r="V147" s="87">
        <v>0</v>
      </c>
      <c r="W147" s="87">
        <v>7873272.3190000001</v>
      </c>
      <c r="X147" s="87">
        <v>0</v>
      </c>
      <c r="Y147" s="87">
        <v>0</v>
      </c>
      <c r="Z147" s="87">
        <v>0</v>
      </c>
      <c r="AA147" s="87">
        <v>3006</v>
      </c>
      <c r="AB147" s="87">
        <v>0</v>
      </c>
      <c r="AC147" s="87">
        <v>3006</v>
      </c>
    </row>
    <row r="148" spans="1:34" s="68" customFormat="1">
      <c r="A148" s="112"/>
      <c r="B148" s="61" t="s">
        <v>32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v>0</v>
      </c>
      <c r="W148" s="87">
        <v>0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</row>
    <row r="149" spans="1:34" ht="17.5" thickBot="1">
      <c r="A149" s="60" t="s">
        <v>86</v>
      </c>
      <c r="B149" s="59"/>
      <c r="C149" s="88">
        <v>22994924.32</v>
      </c>
      <c r="D149" s="88">
        <v>410136</v>
      </c>
      <c r="E149" s="88">
        <v>23405060.32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22563052.32</v>
      </c>
      <c r="V149" s="88">
        <v>0</v>
      </c>
      <c r="W149" s="88">
        <v>22563052.32</v>
      </c>
      <c r="X149" s="88">
        <v>0</v>
      </c>
      <c r="Y149" s="88">
        <v>0</v>
      </c>
      <c r="Z149" s="88">
        <v>0</v>
      </c>
      <c r="AA149" s="88">
        <v>431872</v>
      </c>
      <c r="AB149" s="88">
        <v>410136</v>
      </c>
      <c r="AC149" s="88">
        <v>842008</v>
      </c>
      <c r="AD149" s="68"/>
      <c r="AE149" s="68"/>
      <c r="AF149" s="68"/>
      <c r="AG149" s="68"/>
      <c r="AH149" s="68"/>
    </row>
    <row r="150" spans="1:34" s="68" customFormat="1" ht="17.5" thickBot="1">
      <c r="A150" s="76" t="s">
        <v>122</v>
      </c>
      <c r="B150" s="77"/>
      <c r="C150" s="89">
        <v>82503905964</v>
      </c>
      <c r="D150" s="89">
        <v>85380267967</v>
      </c>
      <c r="E150" s="86">
        <v>167884173931</v>
      </c>
      <c r="F150" s="86">
        <v>47856745004</v>
      </c>
      <c r="G150" s="86">
        <v>44972255033</v>
      </c>
      <c r="H150" s="86">
        <v>92829000037</v>
      </c>
      <c r="I150" s="86">
        <v>22078220842</v>
      </c>
      <c r="J150" s="86">
        <v>34701779082</v>
      </c>
      <c r="K150" s="86">
        <v>56779999924</v>
      </c>
      <c r="L150" s="86">
        <v>34275325.079999998</v>
      </c>
      <c r="M150" s="86">
        <v>44087072.469999999</v>
      </c>
      <c r="N150" s="86">
        <v>78362397.549999997</v>
      </c>
      <c r="O150" s="86">
        <v>936495497.20000005</v>
      </c>
      <c r="P150" s="86">
        <v>609368913.20000005</v>
      </c>
      <c r="Q150" s="86">
        <v>1545864410</v>
      </c>
      <c r="R150" s="86">
        <v>24365788.149999999</v>
      </c>
      <c r="S150" s="86">
        <v>19291880.98</v>
      </c>
      <c r="T150" s="86">
        <v>43657669.130000003</v>
      </c>
      <c r="U150" s="86">
        <v>8723710659</v>
      </c>
      <c r="V150" s="86">
        <v>3362848274</v>
      </c>
      <c r="W150" s="86">
        <v>12086558933</v>
      </c>
      <c r="X150" s="86">
        <v>854077118</v>
      </c>
      <c r="Y150" s="86">
        <v>467078272.89999998</v>
      </c>
      <c r="Z150" s="86">
        <v>1321155391</v>
      </c>
      <c r="AA150" s="86">
        <v>1996015731</v>
      </c>
      <c r="AB150" s="86">
        <v>1203559438</v>
      </c>
      <c r="AC150" s="86">
        <v>3199575169</v>
      </c>
    </row>
    <row r="151" spans="1:34" s="68" customFormat="1">
      <c r="A151" s="83" t="s">
        <v>86</v>
      </c>
      <c r="B151" s="75" t="s">
        <v>83</v>
      </c>
      <c r="C151" s="82">
        <v>12424931097</v>
      </c>
      <c r="D151" s="82">
        <v>10300621766</v>
      </c>
      <c r="E151" s="82">
        <v>22725552864</v>
      </c>
      <c r="F151" s="82">
        <v>9720011086</v>
      </c>
      <c r="G151" s="82">
        <v>8365179106</v>
      </c>
      <c r="H151" s="82">
        <v>18085190192</v>
      </c>
      <c r="I151" s="82">
        <v>789515647</v>
      </c>
      <c r="J151" s="82">
        <v>711974875</v>
      </c>
      <c r="K151" s="82">
        <v>1501490522</v>
      </c>
      <c r="L151" s="82">
        <v>26570964</v>
      </c>
      <c r="M151" s="82">
        <v>32731924</v>
      </c>
      <c r="N151" s="82">
        <v>59302889</v>
      </c>
      <c r="O151" s="82">
        <v>348089262</v>
      </c>
      <c r="P151" s="82">
        <v>368954416</v>
      </c>
      <c r="Q151" s="82">
        <v>717043678</v>
      </c>
      <c r="R151" s="82">
        <v>162366</v>
      </c>
      <c r="S151" s="82">
        <v>547099</v>
      </c>
      <c r="T151" s="82">
        <v>709465</v>
      </c>
      <c r="U151" s="82">
        <v>283168679</v>
      </c>
      <c r="V151" s="82">
        <v>125142206</v>
      </c>
      <c r="W151" s="82">
        <v>408310884</v>
      </c>
      <c r="X151" s="82">
        <v>0</v>
      </c>
      <c r="Y151" s="82">
        <v>0</v>
      </c>
      <c r="Z151" s="82">
        <v>0</v>
      </c>
      <c r="AA151" s="82">
        <v>1257413094</v>
      </c>
      <c r="AB151" s="82">
        <v>696092140</v>
      </c>
      <c r="AC151" s="82">
        <v>1953505234</v>
      </c>
    </row>
    <row r="152" spans="1:34" s="68" customFormat="1">
      <c r="A152" s="84"/>
      <c r="B152" s="74" t="s">
        <v>158</v>
      </c>
      <c r="C152" s="82">
        <v>16339884892</v>
      </c>
      <c r="D152" s="82">
        <v>13878335297</v>
      </c>
      <c r="E152" s="82">
        <v>30218220189</v>
      </c>
      <c r="F152" s="82">
        <v>5426445469</v>
      </c>
      <c r="G152" s="82">
        <v>4416755887</v>
      </c>
      <c r="H152" s="82">
        <v>9843201356</v>
      </c>
      <c r="I152" s="82">
        <v>7509260206</v>
      </c>
      <c r="J152" s="82">
        <v>7473690832</v>
      </c>
      <c r="K152" s="82">
        <v>14982951038</v>
      </c>
      <c r="L152" s="82">
        <v>821486</v>
      </c>
      <c r="M152" s="82">
        <v>4532858</v>
      </c>
      <c r="N152" s="82">
        <v>5354344</v>
      </c>
      <c r="O152" s="82">
        <v>213360360</v>
      </c>
      <c r="P152" s="82">
        <v>114312283</v>
      </c>
      <c r="Q152" s="82">
        <v>327672643</v>
      </c>
      <c r="R152" s="82">
        <v>6198556</v>
      </c>
      <c r="S152" s="82">
        <v>4015983</v>
      </c>
      <c r="T152" s="82">
        <v>10214539</v>
      </c>
      <c r="U152" s="82">
        <v>1591119060</v>
      </c>
      <c r="V152" s="82">
        <v>1104511343</v>
      </c>
      <c r="W152" s="82">
        <v>2695630403</v>
      </c>
      <c r="X152" s="82">
        <v>854077118</v>
      </c>
      <c r="Y152" s="82">
        <v>467078273</v>
      </c>
      <c r="Z152" s="82">
        <v>1321155391</v>
      </c>
      <c r="AA152" s="82">
        <v>738602637</v>
      </c>
      <c r="AB152" s="82">
        <v>293437838</v>
      </c>
      <c r="AC152" s="82">
        <v>1032040476</v>
      </c>
    </row>
    <row r="153" spans="1:34" s="68" customFormat="1" ht="17.5" thickBot="1">
      <c r="A153" s="85"/>
      <c r="B153" s="78" t="s">
        <v>32</v>
      </c>
      <c r="C153" s="82">
        <v>53739089976</v>
      </c>
      <c r="D153" s="82">
        <v>61201310904</v>
      </c>
      <c r="E153" s="82">
        <v>114940400879</v>
      </c>
      <c r="F153" s="82">
        <v>32710288449</v>
      </c>
      <c r="G153" s="82">
        <v>32190320041</v>
      </c>
      <c r="H153" s="82">
        <v>64900608489</v>
      </c>
      <c r="I153" s="82">
        <v>13779444989</v>
      </c>
      <c r="J153" s="82">
        <v>26516113375</v>
      </c>
      <c r="K153" s="82">
        <v>40295558364</v>
      </c>
      <c r="L153" s="82">
        <v>6882875</v>
      </c>
      <c r="M153" s="82">
        <v>6822290</v>
      </c>
      <c r="N153" s="82">
        <v>13705165</v>
      </c>
      <c r="O153" s="82">
        <v>375045876</v>
      </c>
      <c r="P153" s="82">
        <v>126102214</v>
      </c>
      <c r="Q153" s="82">
        <v>501148090</v>
      </c>
      <c r="R153" s="82">
        <v>18004866</v>
      </c>
      <c r="S153" s="82">
        <v>14728799</v>
      </c>
      <c r="T153" s="82">
        <v>32733665</v>
      </c>
      <c r="U153" s="82">
        <v>6849422921</v>
      </c>
      <c r="V153" s="82">
        <v>2133194726</v>
      </c>
      <c r="W153" s="82">
        <v>8982617646</v>
      </c>
      <c r="X153" s="82">
        <v>0</v>
      </c>
      <c r="Y153" s="82">
        <v>0</v>
      </c>
      <c r="Z153" s="82">
        <v>0</v>
      </c>
      <c r="AA153" s="82">
        <v>0</v>
      </c>
      <c r="AB153" s="82">
        <v>214029460</v>
      </c>
      <c r="AC153" s="82">
        <v>214029460</v>
      </c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123</v>
      </c>
      <c r="B155" s="63" t="s">
        <v>83</v>
      </c>
      <c r="C155" s="87">
        <v>1192939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124</v>
      </c>
      <c r="C156" s="87">
        <v>5048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32</v>
      </c>
      <c r="C157" s="87">
        <v>3282</v>
      </c>
    </row>
    <row r="158" spans="1:34" s="68" customFormat="1">
      <c r="A158" s="109"/>
      <c r="B158" s="63" t="s">
        <v>64</v>
      </c>
      <c r="C158" s="87">
        <f>SUM(C155:C157)</f>
        <v>1201269</v>
      </c>
    </row>
    <row r="159" spans="1:34">
      <c r="C159" s="65" t="s">
        <v>146</v>
      </c>
    </row>
  </sheetData>
  <mergeCells count="52"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59"/>
  <sheetViews>
    <sheetView zoomScale="40" zoomScaleNormal="40" workbookViewId="0">
      <selection activeCell="C6" sqref="C6:E153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" style="65" customWidth="1"/>
    <col min="4" max="4" width="19.453125" style="65" customWidth="1"/>
    <col min="5" max="5" width="20.179687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8.6328125" style="65" customWidth="1"/>
    <col min="11" max="11" width="18.36328125" style="65" customWidth="1"/>
    <col min="12" max="13" width="14.90625" style="65" customWidth="1"/>
    <col min="14" max="14" width="16.453125" style="65" customWidth="1"/>
    <col min="15" max="15" width="17.90625" style="65" customWidth="1"/>
    <col min="16" max="16" width="16.81640625" style="65" customWidth="1"/>
    <col min="17" max="17" width="17.179687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5.81640625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16384" width="14.90625" style="66"/>
  </cols>
  <sheetData>
    <row r="1" spans="1:34" ht="37.4" customHeight="1">
      <c r="A1" s="113" t="s">
        <v>174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26.15" customHeight="1">
      <c r="A2" s="114" t="s">
        <v>175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176</v>
      </c>
      <c r="C3" s="121" t="s">
        <v>177</v>
      </c>
      <c r="D3" s="122"/>
      <c r="E3" s="122"/>
      <c r="F3" s="120" t="s">
        <v>178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179</v>
      </c>
      <c r="V3" s="119"/>
      <c r="W3" s="119"/>
      <c r="X3" s="119"/>
      <c r="Y3" s="119"/>
      <c r="Z3" s="119"/>
      <c r="AA3" s="116" t="s">
        <v>180</v>
      </c>
      <c r="AB3" s="117"/>
      <c r="AC3" s="117"/>
    </row>
    <row r="4" spans="1:34" ht="20" customHeight="1">
      <c r="A4" s="124"/>
      <c r="B4" s="124" t="s">
        <v>176</v>
      </c>
      <c r="C4" s="122"/>
      <c r="D4" s="122"/>
      <c r="E4" s="122"/>
      <c r="F4" s="118" t="s">
        <v>181</v>
      </c>
      <c r="G4" s="118"/>
      <c r="H4" s="118"/>
      <c r="I4" s="116" t="s">
        <v>182</v>
      </c>
      <c r="J4" s="116"/>
      <c r="K4" s="116"/>
      <c r="L4" s="118" t="s">
        <v>183</v>
      </c>
      <c r="M4" s="118"/>
      <c r="N4" s="118"/>
      <c r="O4" s="116" t="s">
        <v>184</v>
      </c>
      <c r="P4" s="116"/>
      <c r="Q4" s="116"/>
      <c r="R4" s="118" t="s">
        <v>185</v>
      </c>
      <c r="S4" s="118"/>
      <c r="T4" s="118"/>
      <c r="U4" s="116" t="s">
        <v>186</v>
      </c>
      <c r="V4" s="116"/>
      <c r="W4" s="116"/>
      <c r="X4" s="115" t="s">
        <v>187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188</v>
      </c>
      <c r="D5" s="73" t="s">
        <v>189</v>
      </c>
      <c r="E5" s="70" t="s">
        <v>190</v>
      </c>
      <c r="F5" s="71" t="s">
        <v>188</v>
      </c>
      <c r="G5" s="73" t="s">
        <v>189</v>
      </c>
      <c r="H5" s="70" t="s">
        <v>190</v>
      </c>
      <c r="I5" s="71" t="s">
        <v>188</v>
      </c>
      <c r="J5" s="73" t="s">
        <v>189</v>
      </c>
      <c r="K5" s="70" t="s">
        <v>190</v>
      </c>
      <c r="L5" s="71" t="s">
        <v>188</v>
      </c>
      <c r="M5" s="73" t="s">
        <v>189</v>
      </c>
      <c r="N5" s="70" t="s">
        <v>190</v>
      </c>
      <c r="O5" s="71" t="s">
        <v>188</v>
      </c>
      <c r="P5" s="73" t="s">
        <v>189</v>
      </c>
      <c r="Q5" s="70" t="s">
        <v>190</v>
      </c>
      <c r="R5" s="71" t="s">
        <v>188</v>
      </c>
      <c r="S5" s="73" t="s">
        <v>189</v>
      </c>
      <c r="T5" s="70" t="s">
        <v>190</v>
      </c>
      <c r="U5" s="71" t="s">
        <v>188</v>
      </c>
      <c r="V5" s="73" t="s">
        <v>189</v>
      </c>
      <c r="W5" s="70" t="s">
        <v>190</v>
      </c>
      <c r="X5" s="71" t="s">
        <v>188</v>
      </c>
      <c r="Y5" s="73" t="s">
        <v>189</v>
      </c>
      <c r="Z5" s="70" t="s">
        <v>190</v>
      </c>
      <c r="AA5" s="71" t="s">
        <v>188</v>
      </c>
      <c r="AB5" s="73" t="s">
        <v>189</v>
      </c>
      <c r="AC5" s="70" t="s">
        <v>190</v>
      </c>
    </row>
    <row r="6" spans="1:34" s="68" customFormat="1" ht="19.399999999999999" customHeight="1">
      <c r="A6" s="110" t="s">
        <v>191</v>
      </c>
      <c r="B6" s="62" t="s">
        <v>192</v>
      </c>
      <c r="C6" s="87">
        <v>8830983256</v>
      </c>
      <c r="D6" s="87">
        <v>18535871029</v>
      </c>
      <c r="E6" s="87">
        <v>27366854285</v>
      </c>
      <c r="F6" s="87">
        <v>7079272316</v>
      </c>
      <c r="G6" s="87">
        <v>16686216791</v>
      </c>
      <c r="H6" s="87">
        <v>23765489107</v>
      </c>
      <c r="I6" s="87">
        <v>812301415.70000005</v>
      </c>
      <c r="J6" s="87">
        <v>924909834.29999995</v>
      </c>
      <c r="K6" s="87">
        <v>1737211250</v>
      </c>
      <c r="L6" s="87">
        <v>0</v>
      </c>
      <c r="M6" s="87">
        <v>0</v>
      </c>
      <c r="N6" s="87">
        <v>0</v>
      </c>
      <c r="O6" s="87">
        <v>875223324.10000002</v>
      </c>
      <c r="P6" s="87">
        <v>793094438.79999995</v>
      </c>
      <c r="Q6" s="87">
        <v>1668317763</v>
      </c>
      <c r="R6" s="87">
        <v>0</v>
      </c>
      <c r="S6" s="87">
        <v>0</v>
      </c>
      <c r="T6" s="87">
        <v>0</v>
      </c>
      <c r="U6" s="87">
        <v>64186200</v>
      </c>
      <c r="V6" s="87">
        <v>131649965.5</v>
      </c>
      <c r="W6" s="87">
        <v>195836165.5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0</v>
      </c>
    </row>
    <row r="7" spans="1:34" s="68" customFormat="1" ht="19.399999999999999" customHeight="1">
      <c r="A7" s="111"/>
      <c r="B7" s="61" t="s">
        <v>193</v>
      </c>
      <c r="C7" s="87">
        <v>15168004936</v>
      </c>
      <c r="D7" s="87">
        <v>13413669188</v>
      </c>
      <c r="E7" s="87">
        <v>28581674124</v>
      </c>
      <c r="F7" s="87">
        <v>5189809096</v>
      </c>
      <c r="G7" s="87">
        <v>3617272608</v>
      </c>
      <c r="H7" s="87">
        <v>8807081703</v>
      </c>
      <c r="I7" s="87">
        <v>9804078839</v>
      </c>
      <c r="J7" s="87">
        <v>9519207128</v>
      </c>
      <c r="K7" s="87">
        <v>19323285967</v>
      </c>
      <c r="L7" s="87">
        <v>0</v>
      </c>
      <c r="M7" s="87">
        <v>0</v>
      </c>
      <c r="N7" s="87">
        <v>0</v>
      </c>
      <c r="O7" s="87">
        <v>157113648.69999999</v>
      </c>
      <c r="P7" s="87">
        <v>250686066.19999999</v>
      </c>
      <c r="Q7" s="87">
        <v>407799714.89999998</v>
      </c>
      <c r="R7" s="87">
        <v>0</v>
      </c>
      <c r="S7" s="87">
        <v>0</v>
      </c>
      <c r="T7" s="87">
        <v>0</v>
      </c>
      <c r="U7" s="87">
        <v>17003352.510000002</v>
      </c>
      <c r="V7" s="87">
        <v>26503386.34</v>
      </c>
      <c r="W7" s="87">
        <v>43506738.840000004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</row>
    <row r="8" spans="1:34" s="68" customFormat="1" ht="19.399999999999999" customHeight="1">
      <c r="A8" s="112"/>
      <c r="B8" s="61" t="s">
        <v>194</v>
      </c>
      <c r="C8" s="87">
        <v>40334400738</v>
      </c>
      <c r="D8" s="87">
        <v>34625615278</v>
      </c>
      <c r="E8" s="87">
        <v>74960016016</v>
      </c>
      <c r="F8" s="87">
        <v>25376440809</v>
      </c>
      <c r="G8" s="87">
        <v>23735311272</v>
      </c>
      <c r="H8" s="87">
        <v>49111752081</v>
      </c>
      <c r="I8" s="87">
        <v>14395708062</v>
      </c>
      <c r="J8" s="87">
        <v>10023957382</v>
      </c>
      <c r="K8" s="87">
        <v>24419665444</v>
      </c>
      <c r="L8" s="87">
        <v>0</v>
      </c>
      <c r="M8" s="87">
        <v>0</v>
      </c>
      <c r="N8" s="87">
        <v>0</v>
      </c>
      <c r="O8" s="87">
        <v>527309162.30000001</v>
      </c>
      <c r="P8" s="87">
        <v>843776081.20000005</v>
      </c>
      <c r="Q8" s="87">
        <v>1371085244</v>
      </c>
      <c r="R8" s="87">
        <v>0</v>
      </c>
      <c r="S8" s="87">
        <v>0</v>
      </c>
      <c r="T8" s="87">
        <v>0</v>
      </c>
      <c r="U8" s="87">
        <v>34942705.369999997</v>
      </c>
      <c r="V8" s="87">
        <v>5716544.085</v>
      </c>
      <c r="W8" s="87">
        <v>40659249.450000003</v>
      </c>
      <c r="X8" s="87">
        <v>0</v>
      </c>
      <c r="Y8" s="87">
        <v>0</v>
      </c>
      <c r="Z8" s="87">
        <v>0</v>
      </c>
      <c r="AA8" s="87">
        <v>0</v>
      </c>
      <c r="AB8" s="87">
        <v>16853999</v>
      </c>
      <c r="AC8" s="87">
        <v>16853999</v>
      </c>
    </row>
    <row r="9" spans="1:34" ht="19.399999999999999" customHeight="1" thickBot="1">
      <c r="A9" s="60" t="s">
        <v>195</v>
      </c>
      <c r="B9" s="59"/>
      <c r="C9" s="88">
        <v>64333388930</v>
      </c>
      <c r="D9" s="88">
        <v>66575155495</v>
      </c>
      <c r="E9" s="88">
        <v>130909000000</v>
      </c>
      <c r="F9" s="88">
        <v>37645522221</v>
      </c>
      <c r="G9" s="88">
        <v>44038800670</v>
      </c>
      <c r="H9" s="88">
        <v>81684322891</v>
      </c>
      <c r="I9" s="88">
        <v>25012088317</v>
      </c>
      <c r="J9" s="88">
        <v>20468074344</v>
      </c>
      <c r="K9" s="88">
        <v>45480162661</v>
      </c>
      <c r="L9" s="88">
        <v>0</v>
      </c>
      <c r="M9" s="88">
        <v>0</v>
      </c>
      <c r="N9" s="88">
        <v>0</v>
      </c>
      <c r="O9" s="88">
        <v>1559646135</v>
      </c>
      <c r="P9" s="88">
        <v>1887556586</v>
      </c>
      <c r="Q9" s="88">
        <v>3447202721</v>
      </c>
      <c r="R9" s="88">
        <v>0</v>
      </c>
      <c r="S9" s="88">
        <v>0</v>
      </c>
      <c r="T9" s="88">
        <v>0</v>
      </c>
      <c r="U9" s="88">
        <v>116132257.90000001</v>
      </c>
      <c r="V9" s="88">
        <v>163869895.90000001</v>
      </c>
      <c r="W9" s="88">
        <v>280002153.80000001</v>
      </c>
      <c r="X9" s="88">
        <v>0</v>
      </c>
      <c r="Y9" s="88">
        <v>0</v>
      </c>
      <c r="Z9" s="88">
        <v>0</v>
      </c>
      <c r="AA9" s="88">
        <v>0</v>
      </c>
      <c r="AB9" s="88">
        <v>16853999</v>
      </c>
      <c r="AC9" s="88">
        <v>16853999</v>
      </c>
      <c r="AD9" s="68"/>
      <c r="AE9" s="68"/>
      <c r="AF9" s="68"/>
      <c r="AG9" s="68"/>
      <c r="AH9" s="68"/>
    </row>
    <row r="10" spans="1:34" s="68" customFormat="1" ht="19.399999999999999" customHeight="1">
      <c r="A10" s="110" t="s">
        <v>196</v>
      </c>
      <c r="B10" s="62" t="s">
        <v>197</v>
      </c>
      <c r="C10" s="87">
        <v>9883803.9900000002</v>
      </c>
      <c r="D10" s="87">
        <v>4301673</v>
      </c>
      <c r="E10" s="87">
        <v>14185476.99</v>
      </c>
      <c r="F10" s="87">
        <v>6715118.9900000002</v>
      </c>
      <c r="G10" s="87">
        <v>172137</v>
      </c>
      <c r="H10" s="87">
        <v>6887255.9900000002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3168685</v>
      </c>
      <c r="V10" s="87">
        <v>4129536</v>
      </c>
      <c r="W10" s="87">
        <v>7298221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</row>
    <row r="11" spans="1:34" s="68" customFormat="1" ht="19.399999999999999" customHeight="1">
      <c r="A11" s="111"/>
      <c r="B11" s="61" t="s">
        <v>198</v>
      </c>
      <c r="C11" s="87">
        <v>36993533</v>
      </c>
      <c r="D11" s="87">
        <v>2163252</v>
      </c>
      <c r="E11" s="87">
        <v>39156785</v>
      </c>
      <c r="F11" s="87">
        <v>14164182</v>
      </c>
      <c r="G11" s="87">
        <v>0</v>
      </c>
      <c r="H11" s="87">
        <v>14164182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22829351</v>
      </c>
      <c r="V11" s="87">
        <v>2163252</v>
      </c>
      <c r="W11" s="87">
        <v>24992603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</row>
    <row r="12" spans="1:34" s="68" customFormat="1" ht="19.399999999999999" customHeight="1">
      <c r="A12" s="112"/>
      <c r="B12" s="61" t="s">
        <v>199</v>
      </c>
      <c r="C12" s="87">
        <v>154239738</v>
      </c>
      <c r="D12" s="87">
        <v>21936912</v>
      </c>
      <c r="E12" s="87">
        <v>176176650</v>
      </c>
      <c r="F12" s="87">
        <v>140521054</v>
      </c>
      <c r="G12" s="87">
        <v>21936912</v>
      </c>
      <c r="H12" s="87">
        <v>162457966</v>
      </c>
      <c r="I12" s="87">
        <v>13718684</v>
      </c>
      <c r="J12" s="87">
        <v>0</v>
      </c>
      <c r="K12" s="87">
        <v>13718684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</row>
    <row r="13" spans="1:34" ht="19.399999999999999" customHeight="1" thickBot="1">
      <c r="A13" s="60" t="s">
        <v>200</v>
      </c>
      <c r="B13" s="59"/>
      <c r="C13" s="88">
        <v>201117075</v>
      </c>
      <c r="D13" s="88">
        <v>28401837</v>
      </c>
      <c r="E13" s="88">
        <v>229518912</v>
      </c>
      <c r="F13" s="88">
        <v>161400355</v>
      </c>
      <c r="G13" s="88">
        <v>22109049</v>
      </c>
      <c r="H13" s="88">
        <v>183509404</v>
      </c>
      <c r="I13" s="88">
        <v>13718684</v>
      </c>
      <c r="J13" s="88">
        <v>0</v>
      </c>
      <c r="K13" s="88">
        <v>13718684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25998036</v>
      </c>
      <c r="V13" s="88">
        <v>6292788</v>
      </c>
      <c r="W13" s="88">
        <v>32290824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68"/>
      <c r="AE13" s="68"/>
      <c r="AF13" s="68"/>
      <c r="AG13" s="68"/>
      <c r="AH13" s="68"/>
    </row>
    <row r="14" spans="1:34" s="68" customFormat="1" ht="19.399999999999999" customHeight="1">
      <c r="A14" s="110" t="s">
        <v>201</v>
      </c>
      <c r="B14" s="62" t="s">
        <v>197</v>
      </c>
      <c r="C14" s="87">
        <v>1076488293</v>
      </c>
      <c r="D14" s="87">
        <v>188942391.5</v>
      </c>
      <c r="E14" s="87">
        <v>1265430685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1076488293</v>
      </c>
      <c r="AB14" s="87">
        <v>188942391.5</v>
      </c>
      <c r="AC14" s="87">
        <v>1265430685</v>
      </c>
    </row>
    <row r="15" spans="1:34" s="68" customFormat="1" ht="19.399999999999999" customHeight="1">
      <c r="A15" s="111"/>
      <c r="B15" s="61" t="s">
        <v>198</v>
      </c>
      <c r="C15" s="87">
        <v>1046411491</v>
      </c>
      <c r="D15" s="87">
        <v>100719196.5</v>
      </c>
      <c r="E15" s="87">
        <v>1147130688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11256510</v>
      </c>
      <c r="Y15" s="87">
        <v>13347400</v>
      </c>
      <c r="Z15" s="87">
        <v>24603910</v>
      </c>
      <c r="AA15" s="87">
        <v>1035154981</v>
      </c>
      <c r="AB15" s="87">
        <v>87371796.469999999</v>
      </c>
      <c r="AC15" s="87">
        <v>1122526778</v>
      </c>
    </row>
    <row r="16" spans="1:34" s="68" customFormat="1" ht="19.399999999999999" customHeight="1">
      <c r="A16" s="112"/>
      <c r="B16" s="61" t="s">
        <v>199</v>
      </c>
      <c r="C16" s="87">
        <v>9109500</v>
      </c>
      <c r="D16" s="87">
        <v>0</v>
      </c>
      <c r="E16" s="87">
        <v>9109500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9109500</v>
      </c>
      <c r="AB16" s="87">
        <v>0</v>
      </c>
      <c r="AC16" s="87">
        <v>9109500</v>
      </c>
    </row>
    <row r="17" spans="1:34" ht="19.399999999999999" customHeight="1" thickBot="1">
      <c r="A17" s="60" t="s">
        <v>200</v>
      </c>
      <c r="B17" s="59"/>
      <c r="C17" s="88">
        <v>2132009285</v>
      </c>
      <c r="D17" s="88">
        <v>289661588</v>
      </c>
      <c r="E17" s="88">
        <v>2421670872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11256510</v>
      </c>
      <c r="Y17" s="88">
        <v>13347400</v>
      </c>
      <c r="Z17" s="88">
        <v>24603910</v>
      </c>
      <c r="AA17" s="88">
        <v>2120752775</v>
      </c>
      <c r="AB17" s="88">
        <v>276314188</v>
      </c>
      <c r="AC17" s="88">
        <v>2397066962</v>
      </c>
      <c r="AD17" s="68"/>
      <c r="AE17" s="68"/>
      <c r="AF17" s="68"/>
      <c r="AG17" s="68"/>
      <c r="AH17" s="68"/>
    </row>
    <row r="18" spans="1:34" s="68" customFormat="1" ht="19.399999999999999" customHeight="1">
      <c r="A18" s="110" t="s">
        <v>202</v>
      </c>
      <c r="B18" s="62" t="s">
        <v>197</v>
      </c>
      <c r="C18" s="87">
        <v>72206718.549999997</v>
      </c>
      <c r="D18" s="87">
        <v>45060798.009999998</v>
      </c>
      <c r="E18" s="87">
        <v>117267516.59999999</v>
      </c>
      <c r="F18" s="87">
        <v>25927041</v>
      </c>
      <c r="G18" s="87">
        <v>16753801</v>
      </c>
      <c r="H18" s="87">
        <v>42680842</v>
      </c>
      <c r="I18" s="87">
        <v>6800546</v>
      </c>
      <c r="J18" s="87">
        <v>140221</v>
      </c>
      <c r="K18" s="87">
        <v>6940767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39290506.299999997</v>
      </c>
      <c r="V18" s="87">
        <v>27991163.68</v>
      </c>
      <c r="W18" s="87">
        <v>67281669.980000004</v>
      </c>
      <c r="X18" s="87">
        <v>0</v>
      </c>
      <c r="Y18" s="87">
        <v>0</v>
      </c>
      <c r="Z18" s="87">
        <v>0</v>
      </c>
      <c r="AA18" s="87">
        <v>188625.25</v>
      </c>
      <c r="AB18" s="87">
        <v>175612.33</v>
      </c>
      <c r="AC18" s="87">
        <v>364237.58</v>
      </c>
    </row>
    <row r="19" spans="1:34" s="68" customFormat="1" ht="19.399999999999999" customHeight="1">
      <c r="A19" s="111"/>
      <c r="B19" s="61" t="s">
        <v>198</v>
      </c>
      <c r="C19" s="87">
        <v>281843106.39999998</v>
      </c>
      <c r="D19" s="87">
        <v>376652989.19999999</v>
      </c>
      <c r="E19" s="87">
        <v>658496095.5</v>
      </c>
      <c r="F19" s="87">
        <v>791416</v>
      </c>
      <c r="G19" s="87">
        <v>8760723</v>
      </c>
      <c r="H19" s="87">
        <v>9552139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191500345.40000001</v>
      </c>
      <c r="V19" s="87">
        <v>194627594.19999999</v>
      </c>
      <c r="W19" s="87">
        <v>386127939.5</v>
      </c>
      <c r="X19" s="87">
        <v>89551345</v>
      </c>
      <c r="Y19" s="87">
        <v>173264672</v>
      </c>
      <c r="Z19" s="87">
        <v>262816017</v>
      </c>
      <c r="AA19" s="87">
        <v>0</v>
      </c>
      <c r="AB19" s="87">
        <v>0</v>
      </c>
      <c r="AC19" s="87">
        <v>0</v>
      </c>
    </row>
    <row r="20" spans="1:34" s="68" customFormat="1" ht="19.399999999999999" customHeight="1">
      <c r="A20" s="112"/>
      <c r="B20" s="61" t="s">
        <v>199</v>
      </c>
      <c r="C20" s="87">
        <v>1638999938</v>
      </c>
      <c r="D20" s="87">
        <v>1303239465</v>
      </c>
      <c r="E20" s="87">
        <v>2942239402</v>
      </c>
      <c r="F20" s="87">
        <v>671823687.39999998</v>
      </c>
      <c r="G20" s="87">
        <v>402420946.5</v>
      </c>
      <c r="H20" s="87">
        <v>1074244634</v>
      </c>
      <c r="I20" s="87">
        <v>14125701.59</v>
      </c>
      <c r="J20" s="87">
        <v>336657294.69999999</v>
      </c>
      <c r="K20" s="87">
        <v>350782996.30000001</v>
      </c>
      <c r="L20" s="87">
        <v>0</v>
      </c>
      <c r="M20" s="87">
        <v>0</v>
      </c>
      <c r="N20" s="87">
        <v>0</v>
      </c>
      <c r="O20" s="87">
        <v>394468</v>
      </c>
      <c r="P20" s="87">
        <v>2919946</v>
      </c>
      <c r="Q20" s="87">
        <v>3314414</v>
      </c>
      <c r="R20" s="87">
        <v>0</v>
      </c>
      <c r="S20" s="87">
        <v>0</v>
      </c>
      <c r="T20" s="87">
        <v>0</v>
      </c>
      <c r="U20" s="87">
        <v>951114618.5</v>
      </c>
      <c r="V20" s="87">
        <v>561241277.29999995</v>
      </c>
      <c r="W20" s="87">
        <v>1512355896</v>
      </c>
      <c r="X20" s="87">
        <v>0</v>
      </c>
      <c r="Y20" s="87">
        <v>0</v>
      </c>
      <c r="Z20" s="87">
        <v>0</v>
      </c>
      <c r="AA20" s="87">
        <v>1541462</v>
      </c>
      <c r="AB20" s="87">
        <v>0</v>
      </c>
      <c r="AC20" s="87">
        <v>1541462</v>
      </c>
    </row>
    <row r="21" spans="1:34" ht="19.399999999999999" customHeight="1" thickBot="1">
      <c r="A21" s="60" t="s">
        <v>200</v>
      </c>
      <c r="B21" s="59"/>
      <c r="C21" s="88">
        <v>1993049762</v>
      </c>
      <c r="D21" s="88">
        <v>1724953252</v>
      </c>
      <c r="E21" s="88">
        <v>3718003014</v>
      </c>
      <c r="F21" s="88">
        <v>698542144.39999998</v>
      </c>
      <c r="G21" s="88">
        <v>427935470.5</v>
      </c>
      <c r="H21" s="88">
        <v>1126477615</v>
      </c>
      <c r="I21" s="88">
        <v>20926247.59</v>
      </c>
      <c r="J21" s="88">
        <v>336797515.69999999</v>
      </c>
      <c r="K21" s="88">
        <v>357723763.30000001</v>
      </c>
      <c r="L21" s="88">
        <v>0</v>
      </c>
      <c r="M21" s="88">
        <v>0</v>
      </c>
      <c r="N21" s="88">
        <v>0</v>
      </c>
      <c r="O21" s="88">
        <v>394468</v>
      </c>
      <c r="P21" s="88">
        <v>2919946</v>
      </c>
      <c r="Q21" s="88">
        <v>3314414</v>
      </c>
      <c r="R21" s="88">
        <v>0</v>
      </c>
      <c r="S21" s="88">
        <v>0</v>
      </c>
      <c r="T21" s="88">
        <v>0</v>
      </c>
      <c r="U21" s="88">
        <v>1181905470</v>
      </c>
      <c r="V21" s="88">
        <v>783860035.10000002</v>
      </c>
      <c r="W21" s="88">
        <v>1965765505</v>
      </c>
      <c r="X21" s="88">
        <v>89551345</v>
      </c>
      <c r="Y21" s="88">
        <v>173264672</v>
      </c>
      <c r="Z21" s="88">
        <v>262816017</v>
      </c>
      <c r="AA21" s="88">
        <v>1730087.25</v>
      </c>
      <c r="AB21" s="88">
        <v>175612.33</v>
      </c>
      <c r="AC21" s="88">
        <v>1905699.58</v>
      </c>
      <c r="AD21" s="68"/>
      <c r="AE21" s="68"/>
      <c r="AF21" s="68"/>
      <c r="AG21" s="68"/>
      <c r="AH21" s="68"/>
    </row>
    <row r="22" spans="1:34" s="68" customFormat="1" ht="19.399999999999999" customHeight="1">
      <c r="A22" s="110" t="s">
        <v>203</v>
      </c>
      <c r="B22" s="62" t="s">
        <v>197</v>
      </c>
      <c r="C22" s="87">
        <v>85655718.329999998</v>
      </c>
      <c r="D22" s="87">
        <v>986576029.39999998</v>
      </c>
      <c r="E22" s="87">
        <v>1072231748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85655718.329999998</v>
      </c>
      <c r="AB22" s="87">
        <v>986576029.39999998</v>
      </c>
      <c r="AC22" s="87">
        <v>1072231748</v>
      </c>
    </row>
    <row r="23" spans="1:34" s="68" customFormat="1" ht="19.399999999999999" customHeight="1">
      <c r="A23" s="111"/>
      <c r="B23" s="61" t="s">
        <v>198</v>
      </c>
      <c r="C23" s="87">
        <v>422313851.60000002</v>
      </c>
      <c r="D23" s="87">
        <v>372767816.19999999</v>
      </c>
      <c r="E23" s="87">
        <v>795081667.79999995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245866320</v>
      </c>
      <c r="Y23" s="87">
        <v>0</v>
      </c>
      <c r="Z23" s="87">
        <v>245866320</v>
      </c>
      <c r="AA23" s="87">
        <v>176447531.59999999</v>
      </c>
      <c r="AB23" s="87">
        <v>372767816.19999999</v>
      </c>
      <c r="AC23" s="87">
        <v>549215347.79999995</v>
      </c>
    </row>
    <row r="24" spans="1:34" s="68" customFormat="1" ht="19.399999999999999" customHeight="1">
      <c r="A24" s="112"/>
      <c r="B24" s="61" t="s">
        <v>199</v>
      </c>
      <c r="C24" s="87">
        <v>0</v>
      </c>
      <c r="D24" s="87">
        <v>1598985</v>
      </c>
      <c r="E24" s="87">
        <v>1598985</v>
      </c>
      <c r="F24" s="87">
        <v>0</v>
      </c>
      <c r="G24" s="87">
        <v>1598985</v>
      </c>
      <c r="H24" s="87">
        <v>1598985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</row>
    <row r="25" spans="1:34" ht="19.399999999999999" customHeight="1" thickBot="1">
      <c r="A25" s="60" t="s">
        <v>200</v>
      </c>
      <c r="B25" s="59"/>
      <c r="C25" s="88">
        <v>507969569.89999998</v>
      </c>
      <c r="D25" s="88">
        <v>1360942831</v>
      </c>
      <c r="E25" s="88">
        <v>1868912401</v>
      </c>
      <c r="F25" s="88">
        <v>0</v>
      </c>
      <c r="G25" s="88">
        <v>1598985</v>
      </c>
      <c r="H25" s="88">
        <v>1598985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245866320</v>
      </c>
      <c r="Y25" s="88">
        <v>0</v>
      </c>
      <c r="Z25" s="88">
        <v>245866320</v>
      </c>
      <c r="AA25" s="88">
        <v>262103249.90000001</v>
      </c>
      <c r="AB25" s="88">
        <v>1359343846</v>
      </c>
      <c r="AC25" s="88">
        <v>1621447096</v>
      </c>
      <c r="AD25" s="68"/>
      <c r="AE25" s="68"/>
      <c r="AF25" s="68"/>
      <c r="AG25" s="68"/>
      <c r="AH25" s="68"/>
    </row>
    <row r="26" spans="1:34" s="68" customFormat="1" ht="19.399999999999999" customHeight="1">
      <c r="A26" s="110" t="s">
        <v>204</v>
      </c>
      <c r="B26" s="62" t="s">
        <v>197</v>
      </c>
      <c r="C26" s="87">
        <v>73936098.939999998</v>
      </c>
      <c r="D26" s="87">
        <v>21894495.300000001</v>
      </c>
      <c r="E26" s="87">
        <v>95830594.239999995</v>
      </c>
      <c r="F26" s="87">
        <v>63975527.939999998</v>
      </c>
      <c r="G26" s="87">
        <v>212773</v>
      </c>
      <c r="H26" s="87">
        <v>64188300.939999998</v>
      </c>
      <c r="I26" s="87">
        <v>0</v>
      </c>
      <c r="J26" s="87">
        <v>753278.30009999999</v>
      </c>
      <c r="K26" s="87">
        <v>753278.30009999999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9960571</v>
      </c>
      <c r="AB26" s="87">
        <v>20928444</v>
      </c>
      <c r="AC26" s="87">
        <v>30889015</v>
      </c>
    </row>
    <row r="27" spans="1:34" s="68" customFormat="1" ht="19.399999999999999" customHeight="1">
      <c r="A27" s="111"/>
      <c r="B27" s="61" t="s">
        <v>198</v>
      </c>
      <c r="C27" s="87">
        <v>154944193.40000001</v>
      </c>
      <c r="D27" s="87">
        <v>0</v>
      </c>
      <c r="E27" s="87">
        <v>154944193.40000001</v>
      </c>
      <c r="F27" s="87">
        <v>154923904.40000001</v>
      </c>
      <c r="G27" s="87">
        <v>0</v>
      </c>
      <c r="H27" s="87">
        <v>154923904.40000001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20289</v>
      </c>
      <c r="AB27" s="87">
        <v>0</v>
      </c>
      <c r="AC27" s="87">
        <v>20289</v>
      </c>
    </row>
    <row r="28" spans="1:34" s="68" customFormat="1" ht="19.399999999999999" customHeight="1">
      <c r="A28" s="112"/>
      <c r="B28" s="61" t="s">
        <v>199</v>
      </c>
      <c r="C28" s="87">
        <v>173770500.59999999</v>
      </c>
      <c r="D28" s="87">
        <v>352555405.60000002</v>
      </c>
      <c r="E28" s="87">
        <v>526325906.30000001</v>
      </c>
      <c r="F28" s="87">
        <v>142951212.80000001</v>
      </c>
      <c r="G28" s="87">
        <v>339376776.89999998</v>
      </c>
      <c r="H28" s="87">
        <v>482327989.69999999</v>
      </c>
      <c r="I28" s="87">
        <v>8637442.2960000001</v>
      </c>
      <c r="J28" s="87">
        <v>13178628.76</v>
      </c>
      <c r="K28" s="87">
        <v>21816071.050000001</v>
      </c>
      <c r="L28" s="87">
        <v>0</v>
      </c>
      <c r="M28" s="87">
        <v>0</v>
      </c>
      <c r="N28" s="87">
        <v>0</v>
      </c>
      <c r="O28" s="87">
        <v>12824928</v>
      </c>
      <c r="P28" s="87">
        <v>0</v>
      </c>
      <c r="Q28" s="87">
        <v>12824928</v>
      </c>
      <c r="R28" s="87">
        <v>0</v>
      </c>
      <c r="S28" s="87">
        <v>0</v>
      </c>
      <c r="T28" s="87">
        <v>0</v>
      </c>
      <c r="U28" s="87">
        <v>9356917.5</v>
      </c>
      <c r="V28" s="87">
        <v>0</v>
      </c>
      <c r="W28" s="87">
        <v>9356917.5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</row>
    <row r="29" spans="1:34" ht="19.399999999999999" customHeight="1" thickBot="1">
      <c r="A29" s="60" t="s">
        <v>200</v>
      </c>
      <c r="B29" s="59"/>
      <c r="C29" s="88">
        <v>402650793</v>
      </c>
      <c r="D29" s="88">
        <v>374449900.89999998</v>
      </c>
      <c r="E29" s="88">
        <v>777100693.89999998</v>
      </c>
      <c r="F29" s="88">
        <v>361850645.19999999</v>
      </c>
      <c r="G29" s="88">
        <v>339589549.89999998</v>
      </c>
      <c r="H29" s="88">
        <v>701440195</v>
      </c>
      <c r="I29" s="88">
        <v>8637442.2960000001</v>
      </c>
      <c r="J29" s="88">
        <v>13931907.060000001</v>
      </c>
      <c r="K29" s="88">
        <v>22569349.350000001</v>
      </c>
      <c r="L29" s="88">
        <v>0</v>
      </c>
      <c r="M29" s="88">
        <v>0</v>
      </c>
      <c r="N29" s="88">
        <v>0</v>
      </c>
      <c r="O29" s="88">
        <v>12824928</v>
      </c>
      <c r="P29" s="88">
        <v>0</v>
      </c>
      <c r="Q29" s="88">
        <v>12824928</v>
      </c>
      <c r="R29" s="88">
        <v>0</v>
      </c>
      <c r="S29" s="88">
        <v>0</v>
      </c>
      <c r="T29" s="88">
        <v>0</v>
      </c>
      <c r="U29" s="88">
        <v>9356917.5</v>
      </c>
      <c r="V29" s="88">
        <v>0</v>
      </c>
      <c r="W29" s="88">
        <v>9356917.5</v>
      </c>
      <c r="X29" s="88">
        <v>0</v>
      </c>
      <c r="Y29" s="88">
        <v>0</v>
      </c>
      <c r="Z29" s="88">
        <v>0</v>
      </c>
      <c r="AA29" s="88">
        <v>9980860</v>
      </c>
      <c r="AB29" s="88">
        <v>20928444</v>
      </c>
      <c r="AC29" s="88">
        <v>30909304</v>
      </c>
      <c r="AD29" s="68"/>
      <c r="AE29" s="68"/>
      <c r="AF29" s="68"/>
      <c r="AG29" s="68"/>
      <c r="AH29" s="68"/>
    </row>
    <row r="30" spans="1:34" s="68" customFormat="1" ht="19.399999999999999" customHeight="1">
      <c r="A30" s="110" t="s">
        <v>205</v>
      </c>
      <c r="B30" s="62" t="s">
        <v>197</v>
      </c>
      <c r="C30" s="87">
        <v>10988731.210000001</v>
      </c>
      <c r="D30" s="87">
        <v>13850176.859999999</v>
      </c>
      <c r="E30" s="87">
        <v>24838908.07</v>
      </c>
      <c r="F30" s="87">
        <v>10988731.210000001</v>
      </c>
      <c r="G30" s="87">
        <v>8947726.8550000004</v>
      </c>
      <c r="H30" s="87">
        <v>19936458.07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4902450</v>
      </c>
      <c r="W30" s="87">
        <v>4902450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</row>
    <row r="31" spans="1:34" s="68" customFormat="1" ht="19.399999999999999" customHeight="1">
      <c r="A31" s="111"/>
      <c r="B31" s="61" t="s">
        <v>198</v>
      </c>
      <c r="C31" s="87">
        <v>53079525.520000003</v>
      </c>
      <c r="D31" s="87">
        <v>23227732</v>
      </c>
      <c r="E31" s="87">
        <v>76307257.519999996</v>
      </c>
      <c r="F31" s="87">
        <v>0</v>
      </c>
      <c r="G31" s="87">
        <v>1321584</v>
      </c>
      <c r="H31" s="87">
        <v>1321584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7180875.5190000003</v>
      </c>
      <c r="V31" s="87">
        <v>0</v>
      </c>
      <c r="W31" s="87">
        <v>7180875.5190000003</v>
      </c>
      <c r="X31" s="87">
        <v>45898650</v>
      </c>
      <c r="Y31" s="87">
        <v>21906148</v>
      </c>
      <c r="Z31" s="87">
        <v>67804798</v>
      </c>
      <c r="AA31" s="87">
        <v>0</v>
      </c>
      <c r="AB31" s="87">
        <v>0</v>
      </c>
      <c r="AC31" s="87">
        <v>0</v>
      </c>
    </row>
    <row r="32" spans="1:34" s="68" customFormat="1" ht="19.399999999999999" customHeight="1">
      <c r="A32" s="112"/>
      <c r="B32" s="61" t="s">
        <v>199</v>
      </c>
      <c r="C32" s="87">
        <v>100629583.3</v>
      </c>
      <c r="D32" s="87">
        <v>155991103.69999999</v>
      </c>
      <c r="E32" s="87">
        <v>256620687</v>
      </c>
      <c r="F32" s="87">
        <v>100245448.59999999</v>
      </c>
      <c r="G32" s="87">
        <v>153805096.5</v>
      </c>
      <c r="H32" s="87">
        <v>254050545.09999999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384134.71309999999</v>
      </c>
      <c r="V32" s="87">
        <v>2186007.1880000001</v>
      </c>
      <c r="W32" s="87">
        <v>2570141.9019999998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</row>
    <row r="33" spans="1:34" ht="19.399999999999999" customHeight="1" thickBot="1">
      <c r="A33" s="60" t="s">
        <v>200</v>
      </c>
      <c r="B33" s="59"/>
      <c r="C33" s="88">
        <v>164697840</v>
      </c>
      <c r="D33" s="88">
        <v>193069012.59999999</v>
      </c>
      <c r="E33" s="88">
        <v>357766852.60000002</v>
      </c>
      <c r="F33" s="88">
        <v>111234179.8</v>
      </c>
      <c r="G33" s="88">
        <v>164074407.40000001</v>
      </c>
      <c r="H33" s="88">
        <v>275308587.19999999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7565010.233</v>
      </c>
      <c r="V33" s="88">
        <v>7088457.1880000001</v>
      </c>
      <c r="W33" s="88">
        <v>14653467.42</v>
      </c>
      <c r="X33" s="88">
        <v>45898650</v>
      </c>
      <c r="Y33" s="88">
        <v>21906148</v>
      </c>
      <c r="Z33" s="88">
        <v>67804798</v>
      </c>
      <c r="AA33" s="88">
        <v>0</v>
      </c>
      <c r="AB33" s="88">
        <v>0</v>
      </c>
      <c r="AC33" s="88">
        <v>0</v>
      </c>
      <c r="AD33" s="68"/>
      <c r="AE33" s="68"/>
      <c r="AF33" s="68"/>
      <c r="AG33" s="68"/>
      <c r="AH33" s="68"/>
    </row>
    <row r="34" spans="1:34" s="68" customFormat="1" ht="19.399999999999999" customHeight="1">
      <c r="A34" s="110" t="s">
        <v>206</v>
      </c>
      <c r="B34" s="62" t="s">
        <v>197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</row>
    <row r="35" spans="1:34" s="68" customFormat="1" ht="19.399999999999999" customHeight="1">
      <c r="A35" s="111"/>
      <c r="B35" s="61" t="s">
        <v>198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</row>
    <row r="36" spans="1:34" s="68" customFormat="1" ht="19.399999999999999" customHeight="1">
      <c r="A36" s="112"/>
      <c r="B36" s="61" t="s">
        <v>199</v>
      </c>
      <c r="C36" s="87">
        <v>41133467</v>
      </c>
      <c r="D36" s="87">
        <v>131800973.40000001</v>
      </c>
      <c r="E36" s="87">
        <v>172934440.40000001</v>
      </c>
      <c r="F36" s="87">
        <v>41133467</v>
      </c>
      <c r="G36" s="87">
        <v>131800973.40000001</v>
      </c>
      <c r="H36" s="87">
        <v>172934440.40000001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</row>
    <row r="37" spans="1:34" ht="19.399999999999999" customHeight="1" thickBot="1">
      <c r="A37" s="60" t="s">
        <v>200</v>
      </c>
      <c r="B37" s="59"/>
      <c r="C37" s="88">
        <v>41133467</v>
      </c>
      <c r="D37" s="88">
        <v>131800973.40000001</v>
      </c>
      <c r="E37" s="88">
        <v>172934440.40000001</v>
      </c>
      <c r="F37" s="88">
        <v>41133467</v>
      </c>
      <c r="G37" s="88">
        <v>131800973.40000001</v>
      </c>
      <c r="H37" s="88">
        <v>172934440.40000001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68"/>
      <c r="AE37" s="68"/>
      <c r="AF37" s="68"/>
      <c r="AG37" s="68"/>
      <c r="AH37" s="68"/>
    </row>
    <row r="38" spans="1:34" s="68" customFormat="1" ht="19.399999999999999" customHeight="1">
      <c r="A38" s="110" t="s">
        <v>207</v>
      </c>
      <c r="B38" s="62" t="s">
        <v>197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</row>
    <row r="39" spans="1:34" s="68" customFormat="1" ht="19.399999999999999" customHeight="1">
      <c r="A39" s="111"/>
      <c r="B39" s="61" t="s">
        <v>198</v>
      </c>
      <c r="C39" s="87">
        <v>7605000</v>
      </c>
      <c r="D39" s="87">
        <v>0</v>
      </c>
      <c r="E39" s="87">
        <v>7605000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7605000</v>
      </c>
      <c r="V39" s="87">
        <v>0</v>
      </c>
      <c r="W39" s="87">
        <v>7605000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</row>
    <row r="40" spans="1:34" s="68" customFormat="1" ht="19.399999999999999" customHeight="1">
      <c r="A40" s="112"/>
      <c r="B40" s="61" t="s">
        <v>199</v>
      </c>
      <c r="C40" s="87">
        <v>51359513.289999999</v>
      </c>
      <c r="D40" s="87">
        <v>23184085.949999999</v>
      </c>
      <c r="E40" s="87">
        <v>74543599.239999995</v>
      </c>
      <c r="F40" s="87">
        <v>51359513.289999999</v>
      </c>
      <c r="G40" s="87">
        <v>23184085.949999999</v>
      </c>
      <c r="H40" s="87">
        <v>74543599.239999995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</row>
    <row r="41" spans="1:34" ht="19.399999999999999" customHeight="1" thickBot="1">
      <c r="A41" s="60" t="s">
        <v>200</v>
      </c>
      <c r="B41" s="59"/>
      <c r="C41" s="88">
        <v>58964513.289999999</v>
      </c>
      <c r="D41" s="88">
        <v>23184085.949999999</v>
      </c>
      <c r="E41" s="88">
        <v>82148599.239999995</v>
      </c>
      <c r="F41" s="88">
        <v>51359513.289999999</v>
      </c>
      <c r="G41" s="88">
        <v>23184085.949999999</v>
      </c>
      <c r="H41" s="88">
        <v>74543599.239999995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7605000</v>
      </c>
      <c r="V41" s="88">
        <v>0</v>
      </c>
      <c r="W41" s="88">
        <v>7605000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68"/>
      <c r="AE41" s="68"/>
      <c r="AF41" s="68"/>
      <c r="AG41" s="68"/>
      <c r="AH41" s="68"/>
    </row>
    <row r="42" spans="1:34" s="68" customFormat="1" ht="19.399999999999999" customHeight="1">
      <c r="A42" s="110" t="s">
        <v>208</v>
      </c>
      <c r="B42" s="62" t="s">
        <v>197</v>
      </c>
      <c r="C42" s="87">
        <v>0</v>
      </c>
      <c r="D42" s="87">
        <v>64981750.659999996</v>
      </c>
      <c r="E42" s="87">
        <v>64981750.659999996</v>
      </c>
      <c r="F42" s="87">
        <v>0</v>
      </c>
      <c r="G42" s="87">
        <v>2618329.5410000002</v>
      </c>
      <c r="H42" s="87">
        <v>2618329.5410000002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62363421.119999997</v>
      </c>
      <c r="W42" s="87">
        <v>62363421.119999997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</row>
    <row r="43" spans="1:34" s="68" customFormat="1" ht="19.399999999999999" customHeight="1">
      <c r="A43" s="111"/>
      <c r="B43" s="61" t="s">
        <v>198</v>
      </c>
      <c r="C43" s="87">
        <v>0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</row>
    <row r="44" spans="1:34" s="68" customFormat="1" ht="19.399999999999999" customHeight="1">
      <c r="A44" s="112"/>
      <c r="B44" s="61" t="s">
        <v>199</v>
      </c>
      <c r="C44" s="87">
        <v>382494249.89999998</v>
      </c>
      <c r="D44" s="87">
        <v>22765406.34</v>
      </c>
      <c r="E44" s="87">
        <v>405259656.19999999</v>
      </c>
      <c r="F44" s="87">
        <v>382494249.89999998</v>
      </c>
      <c r="G44" s="87">
        <v>22765406.34</v>
      </c>
      <c r="H44" s="87">
        <v>405259656.19999999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</row>
    <row r="45" spans="1:34" ht="19.399999999999999" customHeight="1" thickBot="1">
      <c r="A45" s="60" t="s">
        <v>200</v>
      </c>
      <c r="B45" s="59"/>
      <c r="C45" s="88">
        <v>382494249.89999998</v>
      </c>
      <c r="D45" s="88">
        <v>87747157</v>
      </c>
      <c r="E45" s="88">
        <v>470241406.89999998</v>
      </c>
      <c r="F45" s="88">
        <v>382494249.89999998</v>
      </c>
      <c r="G45" s="88">
        <v>25383735.879999999</v>
      </c>
      <c r="H45" s="88">
        <v>407877985.69999999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62363421.119999997</v>
      </c>
      <c r="W45" s="88">
        <v>62363421.119999997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68"/>
      <c r="AE45" s="68"/>
      <c r="AF45" s="68"/>
      <c r="AG45" s="68"/>
      <c r="AH45" s="68"/>
    </row>
    <row r="46" spans="1:34" s="68" customFormat="1" ht="19.399999999999999" customHeight="1">
      <c r="A46" s="110" t="s">
        <v>209</v>
      </c>
      <c r="B46" s="62" t="s">
        <v>197</v>
      </c>
      <c r="C46" s="87">
        <v>3737272</v>
      </c>
      <c r="D46" s="87">
        <v>0</v>
      </c>
      <c r="E46" s="87">
        <v>3737272</v>
      </c>
      <c r="F46" s="87">
        <v>3737272</v>
      </c>
      <c r="G46" s="87">
        <v>0</v>
      </c>
      <c r="H46" s="87">
        <v>3737272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</row>
    <row r="47" spans="1:34" s="68" customFormat="1" ht="19.399999999999999" customHeight="1">
      <c r="A47" s="111"/>
      <c r="B47" s="61" t="s">
        <v>198</v>
      </c>
      <c r="C47" s="87">
        <v>123709909.3</v>
      </c>
      <c r="D47" s="87">
        <v>24297720</v>
      </c>
      <c r="E47" s="87">
        <v>148007629.30000001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30967159.329999998</v>
      </c>
      <c r="V47" s="87">
        <v>0</v>
      </c>
      <c r="W47" s="87">
        <v>30967159.329999998</v>
      </c>
      <c r="X47" s="87">
        <v>92742750</v>
      </c>
      <c r="Y47" s="87">
        <v>24297720</v>
      </c>
      <c r="Z47" s="87">
        <v>117040470</v>
      </c>
      <c r="AA47" s="87">
        <v>0</v>
      </c>
      <c r="AB47" s="87">
        <v>0</v>
      </c>
      <c r="AC47" s="87">
        <v>0</v>
      </c>
    </row>
    <row r="48" spans="1:34" s="68" customFormat="1" ht="19.399999999999999" customHeight="1">
      <c r="A48" s="112"/>
      <c r="B48" s="61" t="s">
        <v>199</v>
      </c>
      <c r="C48" s="87">
        <v>185163724</v>
      </c>
      <c r="D48" s="87">
        <v>33155414.469999999</v>
      </c>
      <c r="E48" s="87">
        <v>218319138.5</v>
      </c>
      <c r="F48" s="87">
        <v>185163724</v>
      </c>
      <c r="G48" s="87">
        <v>33155414.469999999</v>
      </c>
      <c r="H48" s="87">
        <v>218319138.5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</row>
    <row r="49" spans="1:34" ht="19.399999999999999" customHeight="1" thickBot="1">
      <c r="A49" s="60" t="s">
        <v>200</v>
      </c>
      <c r="B49" s="59"/>
      <c r="C49" s="88">
        <v>312610905.30000001</v>
      </c>
      <c r="D49" s="88">
        <v>57453134.469999999</v>
      </c>
      <c r="E49" s="88">
        <v>370064039.80000001</v>
      </c>
      <c r="F49" s="88">
        <v>188900996</v>
      </c>
      <c r="G49" s="88">
        <v>33155414.469999999</v>
      </c>
      <c r="H49" s="88">
        <v>222056410.5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30967159.329999998</v>
      </c>
      <c r="V49" s="88">
        <v>0</v>
      </c>
      <c r="W49" s="88">
        <v>30967159.329999998</v>
      </c>
      <c r="X49" s="88">
        <v>92742750</v>
      </c>
      <c r="Y49" s="88">
        <v>24297720</v>
      </c>
      <c r="Z49" s="88">
        <v>117040470</v>
      </c>
      <c r="AA49" s="88">
        <v>0</v>
      </c>
      <c r="AB49" s="88">
        <v>0</v>
      </c>
      <c r="AC49" s="88">
        <v>0</v>
      </c>
      <c r="AD49" s="68"/>
      <c r="AE49" s="68"/>
      <c r="AF49" s="68"/>
      <c r="AG49" s="68"/>
      <c r="AH49" s="68"/>
    </row>
    <row r="50" spans="1:34" s="68" customFormat="1" ht="19.399999999999999" customHeight="1">
      <c r="A50" s="110" t="s">
        <v>210</v>
      </c>
      <c r="B50" s="62" t="s">
        <v>197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</row>
    <row r="51" spans="1:34" s="68" customFormat="1" ht="19.399999999999999" customHeight="1">
      <c r="A51" s="111"/>
      <c r="B51" s="61" t="s">
        <v>198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</row>
    <row r="52" spans="1:34" s="68" customFormat="1" ht="19.399999999999999" customHeight="1">
      <c r="A52" s="112"/>
      <c r="B52" s="61" t="s">
        <v>199</v>
      </c>
      <c r="C52" s="87">
        <v>75854996</v>
      </c>
      <c r="D52" s="87">
        <v>15826756.73</v>
      </c>
      <c r="E52" s="87">
        <v>91681752.730000004</v>
      </c>
      <c r="F52" s="87">
        <v>75854996</v>
      </c>
      <c r="G52" s="87">
        <v>15826756.73</v>
      </c>
      <c r="H52" s="87">
        <v>91681752.730000004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</row>
    <row r="53" spans="1:34" ht="19.399999999999999" customHeight="1" thickBot="1">
      <c r="A53" s="60" t="s">
        <v>200</v>
      </c>
      <c r="B53" s="59"/>
      <c r="C53" s="88">
        <v>75854996</v>
      </c>
      <c r="D53" s="88">
        <v>15826756.73</v>
      </c>
      <c r="E53" s="88">
        <v>91681752.730000004</v>
      </c>
      <c r="F53" s="88">
        <v>75854996</v>
      </c>
      <c r="G53" s="88">
        <v>15826756.73</v>
      </c>
      <c r="H53" s="88">
        <v>91681752.730000004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68"/>
      <c r="AE53" s="68"/>
      <c r="AF53" s="68"/>
      <c r="AG53" s="68"/>
      <c r="AH53" s="68"/>
    </row>
    <row r="54" spans="1:34" s="68" customFormat="1" ht="19.399999999999999" customHeight="1">
      <c r="A54" s="110" t="s">
        <v>211</v>
      </c>
      <c r="B54" s="62" t="s">
        <v>197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</row>
    <row r="55" spans="1:34" s="68" customFormat="1" ht="19.399999999999999" customHeight="1">
      <c r="A55" s="111"/>
      <c r="B55" s="61" t="s">
        <v>198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</row>
    <row r="56" spans="1:34" s="68" customFormat="1" ht="19.399999999999999" customHeight="1">
      <c r="A56" s="112"/>
      <c r="B56" s="61" t="s">
        <v>199</v>
      </c>
      <c r="C56" s="87">
        <v>60045595</v>
      </c>
      <c r="D56" s="87">
        <v>0</v>
      </c>
      <c r="E56" s="87">
        <v>60045595</v>
      </c>
      <c r="F56" s="87">
        <v>60045595</v>
      </c>
      <c r="G56" s="87">
        <v>0</v>
      </c>
      <c r="H56" s="87">
        <v>60045595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</row>
    <row r="57" spans="1:34" ht="19.399999999999999" customHeight="1" thickBot="1">
      <c r="A57" s="60" t="s">
        <v>200</v>
      </c>
      <c r="B57" s="59"/>
      <c r="C57" s="88">
        <v>60045595</v>
      </c>
      <c r="D57" s="88">
        <v>0</v>
      </c>
      <c r="E57" s="88">
        <v>60045595</v>
      </c>
      <c r="F57" s="88">
        <v>60045595</v>
      </c>
      <c r="G57" s="88">
        <v>0</v>
      </c>
      <c r="H57" s="88">
        <v>60045595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68"/>
      <c r="AE57" s="68"/>
      <c r="AF57" s="68"/>
      <c r="AG57" s="68"/>
      <c r="AH57" s="68"/>
    </row>
    <row r="58" spans="1:34" s="68" customFormat="1" ht="19.399999999999999" customHeight="1">
      <c r="A58" s="110" t="s">
        <v>212</v>
      </c>
      <c r="B58" s="62" t="s">
        <v>197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</row>
    <row r="59" spans="1:34" s="68" customFormat="1" ht="19.399999999999999" customHeight="1">
      <c r="A59" s="111"/>
      <c r="B59" s="61" t="s">
        <v>198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</row>
    <row r="60" spans="1:34" s="68" customFormat="1" ht="19.399999999999999" customHeight="1">
      <c r="A60" s="112"/>
      <c r="B60" s="61" t="s">
        <v>199</v>
      </c>
      <c r="C60" s="87">
        <v>30141989</v>
      </c>
      <c r="D60" s="87">
        <v>7965878</v>
      </c>
      <c r="E60" s="87">
        <v>38107867</v>
      </c>
      <c r="F60" s="87">
        <v>30141989</v>
      </c>
      <c r="G60" s="87">
        <v>7965878</v>
      </c>
      <c r="H60" s="87">
        <v>38107867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</row>
    <row r="61" spans="1:34" ht="19.399999999999999" customHeight="1" thickBot="1">
      <c r="A61" s="60" t="s">
        <v>200</v>
      </c>
      <c r="B61" s="59"/>
      <c r="C61" s="88">
        <v>30141989</v>
      </c>
      <c r="D61" s="88">
        <v>7965878</v>
      </c>
      <c r="E61" s="88">
        <v>38107867</v>
      </c>
      <c r="F61" s="88">
        <v>30141989</v>
      </c>
      <c r="G61" s="88">
        <v>7965878</v>
      </c>
      <c r="H61" s="88">
        <v>38107867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68"/>
      <c r="AE61" s="68"/>
      <c r="AF61" s="68"/>
      <c r="AG61" s="68"/>
      <c r="AH61" s="68"/>
    </row>
    <row r="62" spans="1:34" s="68" customFormat="1" ht="19.399999999999999" customHeight="1">
      <c r="A62" s="110" t="s">
        <v>213</v>
      </c>
      <c r="B62" s="62" t="s">
        <v>197</v>
      </c>
      <c r="C62" s="87">
        <v>0</v>
      </c>
      <c r="D62" s="87">
        <v>3834201.8840000001</v>
      </c>
      <c r="E62" s="87">
        <v>3834201.8840000001</v>
      </c>
      <c r="F62" s="87">
        <v>0</v>
      </c>
      <c r="G62" s="87">
        <v>3834201.8840000001</v>
      </c>
      <c r="H62" s="87">
        <v>3834201.8840000001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</row>
    <row r="63" spans="1:34" s="68" customFormat="1" ht="19.399999999999999" customHeight="1">
      <c r="A63" s="111"/>
      <c r="B63" s="61" t="s">
        <v>198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</row>
    <row r="64" spans="1:34" s="68" customFormat="1" ht="19.399999999999999" customHeight="1">
      <c r="A64" s="112"/>
      <c r="B64" s="61" t="s">
        <v>199</v>
      </c>
      <c r="C64" s="87">
        <v>12536359.689999999</v>
      </c>
      <c r="D64" s="87">
        <v>6203430.9390000002</v>
      </c>
      <c r="E64" s="87">
        <v>18739790.620000001</v>
      </c>
      <c r="F64" s="87">
        <v>12536359.689999999</v>
      </c>
      <c r="G64" s="87">
        <v>6203430.9390000002</v>
      </c>
      <c r="H64" s="87">
        <v>18739790.620000001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</row>
    <row r="65" spans="1:34" ht="19.399999999999999" customHeight="1" thickBot="1">
      <c r="A65" s="60" t="s">
        <v>200</v>
      </c>
      <c r="B65" s="59"/>
      <c r="C65" s="88">
        <v>12536359.689999999</v>
      </c>
      <c r="D65" s="88">
        <v>10037632.82</v>
      </c>
      <c r="E65" s="88">
        <v>22573992.510000002</v>
      </c>
      <c r="F65" s="88">
        <v>12536359.689999999</v>
      </c>
      <c r="G65" s="88">
        <v>10037632.82</v>
      </c>
      <c r="H65" s="88">
        <v>22573992.510000002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68"/>
      <c r="AE65" s="68"/>
      <c r="AF65" s="68"/>
      <c r="AG65" s="68"/>
      <c r="AH65" s="68"/>
    </row>
    <row r="66" spans="1:34" s="68" customFormat="1" ht="19.399999999999999" customHeight="1">
      <c r="A66" s="110" t="s">
        <v>214</v>
      </c>
      <c r="B66" s="62" t="s">
        <v>197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</row>
    <row r="67" spans="1:34" s="68" customFormat="1" ht="19.399999999999999" customHeight="1">
      <c r="A67" s="111"/>
      <c r="B67" s="61" t="s">
        <v>198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</row>
    <row r="68" spans="1:34" s="68" customFormat="1" ht="19.399999999999999" customHeight="1">
      <c r="A68" s="112"/>
      <c r="B68" s="61" t="s">
        <v>199</v>
      </c>
      <c r="C68" s="87">
        <v>36220070.399999999</v>
      </c>
      <c r="D68" s="87">
        <v>0</v>
      </c>
      <c r="E68" s="87">
        <v>36220070.399999999</v>
      </c>
      <c r="F68" s="87">
        <v>36220070.399999999</v>
      </c>
      <c r="G68" s="87">
        <v>0</v>
      </c>
      <c r="H68" s="87">
        <v>36220070.399999999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</row>
    <row r="69" spans="1:34" ht="19.399999999999999" customHeight="1" thickBot="1">
      <c r="A69" s="60" t="s">
        <v>200</v>
      </c>
      <c r="B69" s="59"/>
      <c r="C69" s="88">
        <v>36220070.399999999</v>
      </c>
      <c r="D69" s="88">
        <v>0</v>
      </c>
      <c r="E69" s="88">
        <v>36220070.399999999</v>
      </c>
      <c r="F69" s="88">
        <v>36220070.399999999</v>
      </c>
      <c r="G69" s="88">
        <v>0</v>
      </c>
      <c r="H69" s="88">
        <v>36220070.399999999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68"/>
      <c r="AE69" s="68"/>
      <c r="AF69" s="68"/>
      <c r="AG69" s="68"/>
      <c r="AH69" s="68"/>
    </row>
    <row r="70" spans="1:34" s="68" customFormat="1" ht="19.399999999999999" customHeight="1">
      <c r="A70" s="110" t="s">
        <v>215</v>
      </c>
      <c r="B70" s="62" t="s">
        <v>197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</row>
    <row r="71" spans="1:34" s="68" customFormat="1" ht="19.399999999999999" customHeight="1">
      <c r="A71" s="111"/>
      <c r="B71" s="61" t="s">
        <v>198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</row>
    <row r="72" spans="1:34" s="68" customFormat="1" ht="19.399999999999999" customHeight="1">
      <c r="A72" s="112"/>
      <c r="B72" s="61" t="s">
        <v>199</v>
      </c>
      <c r="C72" s="87">
        <v>1826802</v>
      </c>
      <c r="D72" s="87">
        <v>2156108</v>
      </c>
      <c r="E72" s="87">
        <v>3982910</v>
      </c>
      <c r="F72" s="87">
        <v>1826802</v>
      </c>
      <c r="G72" s="87">
        <v>2156108</v>
      </c>
      <c r="H72" s="87">
        <v>3982910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</row>
    <row r="73" spans="1:34" ht="19.399999999999999" customHeight="1" thickBot="1">
      <c r="A73" s="60" t="s">
        <v>200</v>
      </c>
      <c r="B73" s="59"/>
      <c r="C73" s="88">
        <v>1826802</v>
      </c>
      <c r="D73" s="88">
        <v>2156108</v>
      </c>
      <c r="E73" s="88">
        <v>3982910</v>
      </c>
      <c r="F73" s="88">
        <v>1826802</v>
      </c>
      <c r="G73" s="88">
        <v>2156108</v>
      </c>
      <c r="H73" s="88">
        <v>3982910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68"/>
      <c r="AE73" s="68"/>
      <c r="AF73" s="68"/>
      <c r="AG73" s="68"/>
      <c r="AH73" s="68"/>
    </row>
    <row r="74" spans="1:34" s="68" customFormat="1" ht="19.399999999999999" customHeight="1">
      <c r="A74" s="110" t="s">
        <v>216</v>
      </c>
      <c r="B74" s="62" t="s">
        <v>197</v>
      </c>
      <c r="C74" s="87">
        <v>3676044135</v>
      </c>
      <c r="D74" s="87">
        <v>3408018606</v>
      </c>
      <c r="E74" s="87">
        <v>7084062741</v>
      </c>
      <c r="F74" s="87">
        <v>3095461777</v>
      </c>
      <c r="G74" s="87">
        <v>2809617496</v>
      </c>
      <c r="H74" s="87">
        <v>5905079273</v>
      </c>
      <c r="I74" s="87">
        <v>273267072.5</v>
      </c>
      <c r="J74" s="87">
        <v>372529634.19999999</v>
      </c>
      <c r="K74" s="87">
        <v>645796706.70000005</v>
      </c>
      <c r="L74" s="87">
        <v>57533271.890000001</v>
      </c>
      <c r="M74" s="87">
        <v>45608678.880000003</v>
      </c>
      <c r="N74" s="87">
        <v>103141950.8</v>
      </c>
      <c r="O74" s="87">
        <v>0</v>
      </c>
      <c r="P74" s="87">
        <v>0</v>
      </c>
      <c r="Q74" s="87">
        <v>0</v>
      </c>
      <c r="R74" s="87">
        <v>2699177</v>
      </c>
      <c r="S74" s="87">
        <v>398753</v>
      </c>
      <c r="T74" s="87">
        <v>3097930</v>
      </c>
      <c r="U74" s="87">
        <v>202585386</v>
      </c>
      <c r="V74" s="87">
        <v>160944950</v>
      </c>
      <c r="W74" s="87">
        <v>363530336</v>
      </c>
      <c r="X74" s="87">
        <v>0</v>
      </c>
      <c r="Y74" s="87">
        <v>0</v>
      </c>
      <c r="Z74" s="87">
        <v>0</v>
      </c>
      <c r="AA74" s="87">
        <v>44497450.700000003</v>
      </c>
      <c r="AB74" s="87">
        <v>18919093.5</v>
      </c>
      <c r="AC74" s="87">
        <v>63416544.200000003</v>
      </c>
    </row>
    <row r="75" spans="1:34" s="68" customFormat="1" ht="19.399999999999999" customHeight="1">
      <c r="A75" s="111"/>
      <c r="B75" s="61" t="s">
        <v>198</v>
      </c>
      <c r="C75" s="87">
        <v>2211840401</v>
      </c>
      <c r="D75" s="87">
        <v>1774657921</v>
      </c>
      <c r="E75" s="87">
        <v>3986498322</v>
      </c>
      <c r="F75" s="87">
        <v>631536667.60000002</v>
      </c>
      <c r="G75" s="87">
        <v>643497960.39999998</v>
      </c>
      <c r="H75" s="87">
        <v>1275034628</v>
      </c>
      <c r="I75" s="87">
        <v>61952265.060000002</v>
      </c>
      <c r="J75" s="87">
        <v>322700027.60000002</v>
      </c>
      <c r="K75" s="87">
        <v>384652292.60000002</v>
      </c>
      <c r="L75" s="87">
        <v>11218878</v>
      </c>
      <c r="M75" s="87">
        <v>7998164</v>
      </c>
      <c r="N75" s="87">
        <v>19217042</v>
      </c>
      <c r="O75" s="87">
        <v>0</v>
      </c>
      <c r="P75" s="87">
        <v>0</v>
      </c>
      <c r="Q75" s="87">
        <v>0</v>
      </c>
      <c r="R75" s="87">
        <v>2074651</v>
      </c>
      <c r="S75" s="87">
        <v>0</v>
      </c>
      <c r="T75" s="87">
        <v>2074651</v>
      </c>
      <c r="U75" s="87">
        <v>1304142071</v>
      </c>
      <c r="V75" s="87">
        <v>800322403</v>
      </c>
      <c r="W75" s="87">
        <v>2104464474</v>
      </c>
      <c r="X75" s="87">
        <v>200843217</v>
      </c>
      <c r="Y75" s="87">
        <v>0</v>
      </c>
      <c r="Z75" s="87">
        <v>200843217</v>
      </c>
      <c r="AA75" s="87">
        <v>72651</v>
      </c>
      <c r="AB75" s="87">
        <v>139366</v>
      </c>
      <c r="AC75" s="87">
        <v>212017</v>
      </c>
    </row>
    <row r="76" spans="1:34" s="68" customFormat="1" ht="19.399999999999999" customHeight="1">
      <c r="A76" s="112"/>
      <c r="B76" s="61" t="s">
        <v>199</v>
      </c>
      <c r="C76" s="87">
        <v>12708290117</v>
      </c>
      <c r="D76" s="87">
        <v>10081679206</v>
      </c>
      <c r="E76" s="87">
        <v>22789969322</v>
      </c>
      <c r="F76" s="87">
        <v>4726541689</v>
      </c>
      <c r="G76" s="87">
        <v>5818869675</v>
      </c>
      <c r="H76" s="87">
        <v>10545411365</v>
      </c>
      <c r="I76" s="87">
        <v>793952208.29999995</v>
      </c>
      <c r="J76" s="87">
        <v>1811972150</v>
      </c>
      <c r="K76" s="87">
        <v>2605924358</v>
      </c>
      <c r="L76" s="87">
        <v>2502931</v>
      </c>
      <c r="M76" s="87">
        <v>4105646</v>
      </c>
      <c r="N76" s="87">
        <v>6608577</v>
      </c>
      <c r="O76" s="87">
        <v>0</v>
      </c>
      <c r="P76" s="87">
        <v>0</v>
      </c>
      <c r="Q76" s="87">
        <v>0</v>
      </c>
      <c r="R76" s="87">
        <v>0</v>
      </c>
      <c r="S76" s="87">
        <v>2519938</v>
      </c>
      <c r="T76" s="87">
        <v>2519938</v>
      </c>
      <c r="U76" s="87">
        <v>7185293288</v>
      </c>
      <c r="V76" s="87">
        <v>2444211797</v>
      </c>
      <c r="W76" s="87">
        <v>9629505085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</v>
      </c>
    </row>
    <row r="77" spans="1:34" ht="19.399999999999999" customHeight="1" thickBot="1">
      <c r="A77" s="60" t="s">
        <v>200</v>
      </c>
      <c r="B77" s="59"/>
      <c r="C77" s="88">
        <v>18596174652</v>
      </c>
      <c r="D77" s="88">
        <v>15264355733</v>
      </c>
      <c r="E77" s="88">
        <v>33860530385</v>
      </c>
      <c r="F77" s="88">
        <v>8453540134</v>
      </c>
      <c r="G77" s="88">
        <v>9271985132</v>
      </c>
      <c r="H77" s="88">
        <v>17725525266</v>
      </c>
      <c r="I77" s="88">
        <v>1129171546</v>
      </c>
      <c r="J77" s="88">
        <v>2507201811</v>
      </c>
      <c r="K77" s="88">
        <v>3636373357</v>
      </c>
      <c r="L77" s="88">
        <v>71255080.890000001</v>
      </c>
      <c r="M77" s="88">
        <v>57712488.880000003</v>
      </c>
      <c r="N77" s="88">
        <v>128967569.8</v>
      </c>
      <c r="O77" s="88">
        <v>0</v>
      </c>
      <c r="P77" s="88">
        <v>0</v>
      </c>
      <c r="Q77" s="88">
        <v>0</v>
      </c>
      <c r="R77" s="88">
        <v>4773828</v>
      </c>
      <c r="S77" s="88">
        <v>2918691</v>
      </c>
      <c r="T77" s="88">
        <v>7692519</v>
      </c>
      <c r="U77" s="88">
        <v>8692020745</v>
      </c>
      <c r="V77" s="88">
        <v>3405479150</v>
      </c>
      <c r="W77" s="88">
        <v>12097499895</v>
      </c>
      <c r="X77" s="88">
        <v>200843217</v>
      </c>
      <c r="Y77" s="88">
        <v>0</v>
      </c>
      <c r="Z77" s="88">
        <v>200843217</v>
      </c>
      <c r="AA77" s="88">
        <v>44570101.700000003</v>
      </c>
      <c r="AB77" s="88">
        <v>19058459.5</v>
      </c>
      <c r="AC77" s="88">
        <v>63628561.200000003</v>
      </c>
      <c r="AD77" s="68"/>
      <c r="AE77" s="68"/>
      <c r="AF77" s="68"/>
      <c r="AG77" s="68"/>
      <c r="AH77" s="68"/>
    </row>
    <row r="78" spans="1:34" s="68" customFormat="1" ht="19.399999999999999" customHeight="1">
      <c r="A78" s="110" t="s">
        <v>217</v>
      </c>
      <c r="B78" s="62" t="s">
        <v>197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</row>
    <row r="79" spans="1:34" s="68" customFormat="1" ht="19.399999999999999" customHeight="1">
      <c r="A79" s="111"/>
      <c r="B79" s="61" t="s">
        <v>198</v>
      </c>
      <c r="C79" s="87">
        <v>164096157.59999999</v>
      </c>
      <c r="D79" s="87">
        <v>129298651.5</v>
      </c>
      <c r="E79" s="87">
        <v>293394809.10000002</v>
      </c>
      <c r="F79" s="87">
        <v>155089356.59999999</v>
      </c>
      <c r="G79" s="87">
        <v>129298651.5</v>
      </c>
      <c r="H79" s="87">
        <v>284388008.10000002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9006801</v>
      </c>
      <c r="V79" s="87">
        <v>0</v>
      </c>
      <c r="W79" s="87">
        <v>9006801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</row>
    <row r="80" spans="1:34" s="68" customFormat="1" ht="19.399999999999999" customHeight="1">
      <c r="A80" s="112"/>
      <c r="B80" s="61" t="s">
        <v>199</v>
      </c>
      <c r="C80" s="87">
        <v>1788672334</v>
      </c>
      <c r="D80" s="87">
        <v>1732294978</v>
      </c>
      <c r="E80" s="87">
        <v>3520967312</v>
      </c>
      <c r="F80" s="87">
        <v>1788672334</v>
      </c>
      <c r="G80" s="87">
        <v>1732294978</v>
      </c>
      <c r="H80" s="87">
        <v>3520967312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</row>
    <row r="81" spans="1:34" ht="19.399999999999999" customHeight="1" thickBot="1">
      <c r="A81" s="60" t="s">
        <v>200</v>
      </c>
      <c r="B81" s="59"/>
      <c r="C81" s="88">
        <v>1952768491</v>
      </c>
      <c r="D81" s="88">
        <v>1861593630</v>
      </c>
      <c r="E81" s="88">
        <v>3814362121</v>
      </c>
      <c r="F81" s="88">
        <v>1943761690</v>
      </c>
      <c r="G81" s="88">
        <v>1861593630</v>
      </c>
      <c r="H81" s="88">
        <v>3805355320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9006801</v>
      </c>
      <c r="V81" s="88">
        <v>0</v>
      </c>
      <c r="W81" s="88">
        <v>9006801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68"/>
      <c r="AE81" s="68"/>
      <c r="AF81" s="68"/>
      <c r="AG81" s="68"/>
      <c r="AH81" s="68"/>
    </row>
    <row r="82" spans="1:34" s="68" customFormat="1" ht="19.399999999999999" customHeight="1">
      <c r="A82" s="110" t="s">
        <v>218</v>
      </c>
      <c r="B82" s="62" t="s">
        <v>197</v>
      </c>
      <c r="C82" s="87">
        <v>470559325.89999998</v>
      </c>
      <c r="D82" s="87">
        <v>643685086.5</v>
      </c>
      <c r="E82" s="87">
        <v>1114244412</v>
      </c>
      <c r="F82" s="87">
        <v>470559264.89999998</v>
      </c>
      <c r="G82" s="87">
        <v>643685086.5</v>
      </c>
      <c r="H82" s="87">
        <v>1114244351</v>
      </c>
      <c r="I82" s="87">
        <v>61</v>
      </c>
      <c r="J82" s="87">
        <v>0</v>
      </c>
      <c r="K82" s="87">
        <v>61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</row>
    <row r="83" spans="1:34" s="68" customFormat="1" ht="19.399999999999999" customHeight="1">
      <c r="A83" s="111"/>
      <c r="B83" s="61" t="s">
        <v>198</v>
      </c>
      <c r="C83" s="87">
        <v>153239890.09999999</v>
      </c>
      <c r="D83" s="87">
        <v>174106936.19999999</v>
      </c>
      <c r="E83" s="87">
        <v>327346826.30000001</v>
      </c>
      <c r="F83" s="87">
        <v>129571714</v>
      </c>
      <c r="G83" s="87">
        <v>146712998.59999999</v>
      </c>
      <c r="H83" s="87">
        <v>276284712.60000002</v>
      </c>
      <c r="I83" s="87">
        <v>23668176.109999999</v>
      </c>
      <c r="J83" s="87">
        <v>27393937.52</v>
      </c>
      <c r="K83" s="87">
        <v>51062113.640000001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</row>
    <row r="84" spans="1:34" s="68" customFormat="1" ht="19.399999999999999" customHeight="1">
      <c r="A84" s="112"/>
      <c r="B84" s="61" t="s">
        <v>199</v>
      </c>
      <c r="C84" s="87">
        <v>562560200.39999998</v>
      </c>
      <c r="D84" s="87">
        <v>978038395.10000002</v>
      </c>
      <c r="E84" s="87">
        <v>1540598595</v>
      </c>
      <c r="F84" s="87">
        <v>561678081.10000002</v>
      </c>
      <c r="G84" s="87">
        <v>958133348.10000002</v>
      </c>
      <c r="H84" s="87">
        <v>1519811429</v>
      </c>
      <c r="I84" s="87">
        <v>882119.26199999999</v>
      </c>
      <c r="J84" s="87">
        <v>17992309</v>
      </c>
      <c r="K84" s="87">
        <v>18874428.260000002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0</v>
      </c>
      <c r="T84" s="87">
        <v>0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1912738</v>
      </c>
      <c r="AC84" s="87">
        <v>1912738</v>
      </c>
    </row>
    <row r="85" spans="1:34" ht="19.399999999999999" customHeight="1" thickBot="1">
      <c r="A85" s="60" t="s">
        <v>200</v>
      </c>
      <c r="B85" s="59"/>
      <c r="C85" s="88">
        <v>1186359416</v>
      </c>
      <c r="D85" s="88">
        <v>1795830418</v>
      </c>
      <c r="E85" s="88">
        <v>2982189834</v>
      </c>
      <c r="F85" s="88">
        <v>1161809060</v>
      </c>
      <c r="G85" s="88">
        <v>1748531433</v>
      </c>
      <c r="H85" s="88">
        <v>2910340493</v>
      </c>
      <c r="I85" s="88">
        <v>24550356.370000001</v>
      </c>
      <c r="J85" s="88">
        <v>45386246.520000003</v>
      </c>
      <c r="K85" s="88">
        <v>69936602.900000006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1912738</v>
      </c>
      <c r="AC85" s="88">
        <v>1912738</v>
      </c>
      <c r="AD85" s="68"/>
      <c r="AE85" s="68"/>
      <c r="AF85" s="68"/>
      <c r="AG85" s="68"/>
      <c r="AH85" s="68"/>
    </row>
    <row r="86" spans="1:34" s="68" customFormat="1" ht="19.399999999999999" customHeight="1">
      <c r="A86" s="110" t="s">
        <v>219</v>
      </c>
      <c r="B86" s="62" t="s">
        <v>197</v>
      </c>
      <c r="C86" s="87">
        <v>41072512</v>
      </c>
      <c r="D86" s="87">
        <v>26360051</v>
      </c>
      <c r="E86" s="87">
        <v>67432563</v>
      </c>
      <c r="F86" s="87">
        <v>41072512</v>
      </c>
      <c r="G86" s="87">
        <v>26360051</v>
      </c>
      <c r="H86" s="87">
        <v>67432563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</row>
    <row r="87" spans="1:34" s="68" customFormat="1" ht="19.399999999999999" customHeight="1">
      <c r="A87" s="111"/>
      <c r="B87" s="61" t="s">
        <v>198</v>
      </c>
      <c r="C87" s="87">
        <v>39496108</v>
      </c>
      <c r="D87" s="87">
        <v>3775364</v>
      </c>
      <c r="E87" s="87">
        <v>43271472</v>
      </c>
      <c r="F87" s="87">
        <v>39496108</v>
      </c>
      <c r="G87" s="87">
        <v>3775364</v>
      </c>
      <c r="H87" s="87">
        <v>43271472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</row>
    <row r="88" spans="1:34" s="68" customFormat="1" ht="19.399999999999999" customHeight="1">
      <c r="A88" s="112"/>
      <c r="B88" s="61" t="s">
        <v>199</v>
      </c>
      <c r="C88" s="87">
        <v>136099197</v>
      </c>
      <c r="D88" s="87">
        <v>153484678</v>
      </c>
      <c r="E88" s="87">
        <v>289583875</v>
      </c>
      <c r="F88" s="87">
        <v>136099197</v>
      </c>
      <c r="G88" s="87">
        <v>153484678</v>
      </c>
      <c r="H88" s="87">
        <v>289583875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</row>
    <row r="89" spans="1:34" ht="19.399999999999999" customHeight="1" thickBot="1">
      <c r="A89" s="60" t="s">
        <v>200</v>
      </c>
      <c r="B89" s="59"/>
      <c r="C89" s="88">
        <v>216667817</v>
      </c>
      <c r="D89" s="88">
        <v>183620093</v>
      </c>
      <c r="E89" s="88">
        <v>400287910</v>
      </c>
      <c r="F89" s="88">
        <v>216667817</v>
      </c>
      <c r="G89" s="88">
        <v>183620093</v>
      </c>
      <c r="H89" s="88">
        <v>400287910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68"/>
      <c r="AE89" s="68"/>
      <c r="AF89" s="68"/>
      <c r="AG89" s="68"/>
      <c r="AH89" s="68"/>
    </row>
    <row r="90" spans="1:34" s="68" customFormat="1" ht="19.399999999999999" customHeight="1">
      <c r="A90" s="110" t="s">
        <v>220</v>
      </c>
      <c r="B90" s="62" t="s">
        <v>197</v>
      </c>
      <c r="C90" s="87">
        <v>61900675.259999998</v>
      </c>
      <c r="D90" s="87">
        <v>23788252.629999999</v>
      </c>
      <c r="E90" s="87">
        <v>85688927.890000001</v>
      </c>
      <c r="F90" s="87">
        <v>61387738.259999998</v>
      </c>
      <c r="G90" s="87">
        <v>22998928.629999999</v>
      </c>
      <c r="H90" s="87">
        <v>84386666.890000001</v>
      </c>
      <c r="I90" s="87">
        <v>292062</v>
      </c>
      <c r="J90" s="87">
        <v>538432</v>
      </c>
      <c r="K90" s="87">
        <v>830494</v>
      </c>
      <c r="L90" s="87">
        <v>218245</v>
      </c>
      <c r="M90" s="87">
        <v>0</v>
      </c>
      <c r="N90" s="87">
        <v>218245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0</v>
      </c>
      <c r="U90" s="87">
        <v>0</v>
      </c>
      <c r="V90" s="87">
        <v>0</v>
      </c>
      <c r="W90" s="87">
        <v>0</v>
      </c>
      <c r="X90" s="87">
        <v>0</v>
      </c>
      <c r="Y90" s="87">
        <v>0</v>
      </c>
      <c r="Z90" s="87">
        <v>0</v>
      </c>
      <c r="AA90" s="87">
        <v>2630</v>
      </c>
      <c r="AB90" s="87">
        <v>250892</v>
      </c>
      <c r="AC90" s="87">
        <v>253522</v>
      </c>
    </row>
    <row r="91" spans="1:34" s="68" customFormat="1" ht="19.399999999999999" customHeight="1">
      <c r="A91" s="111"/>
      <c r="B91" s="61" t="s">
        <v>198</v>
      </c>
      <c r="C91" s="87">
        <v>29105505</v>
      </c>
      <c r="D91" s="87">
        <v>7154844</v>
      </c>
      <c r="E91" s="87">
        <v>36260349</v>
      </c>
      <c r="F91" s="87">
        <v>29105505</v>
      </c>
      <c r="G91" s="87">
        <v>0</v>
      </c>
      <c r="H91" s="87">
        <v>29105505</v>
      </c>
      <c r="I91" s="87">
        <v>0</v>
      </c>
      <c r="J91" s="87">
        <v>7154844</v>
      </c>
      <c r="K91" s="87">
        <v>7154844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0</v>
      </c>
      <c r="V91" s="87">
        <v>0</v>
      </c>
      <c r="W91" s="87">
        <v>0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</row>
    <row r="92" spans="1:34" s="68" customFormat="1" ht="19.399999999999999" customHeight="1">
      <c r="A92" s="112"/>
      <c r="B92" s="61" t="s">
        <v>199</v>
      </c>
      <c r="C92" s="87">
        <v>12784516</v>
      </c>
      <c r="D92" s="87">
        <v>58836750.520000003</v>
      </c>
      <c r="E92" s="87">
        <v>71621266.519999996</v>
      </c>
      <c r="F92" s="87">
        <v>12784516</v>
      </c>
      <c r="G92" s="87">
        <v>46204430.549999997</v>
      </c>
      <c r="H92" s="87">
        <v>58988946.549999997</v>
      </c>
      <c r="I92" s="87">
        <v>0</v>
      </c>
      <c r="J92" s="87">
        <v>668750</v>
      </c>
      <c r="K92" s="87">
        <v>668750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0</v>
      </c>
      <c r="S92" s="87">
        <v>10099675.970000001</v>
      </c>
      <c r="T92" s="87">
        <v>10099675.970000001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1863894</v>
      </c>
      <c r="AC92" s="87">
        <v>1863894</v>
      </c>
    </row>
    <row r="93" spans="1:34" ht="19.399999999999999" customHeight="1" thickBot="1">
      <c r="A93" s="60" t="s">
        <v>200</v>
      </c>
      <c r="B93" s="59"/>
      <c r="C93" s="88">
        <v>103790696.3</v>
      </c>
      <c r="D93" s="88">
        <v>89779847.150000006</v>
      </c>
      <c r="E93" s="88">
        <v>193570543.40000001</v>
      </c>
      <c r="F93" s="88">
        <v>103277759.3</v>
      </c>
      <c r="G93" s="88">
        <v>69203359.180000007</v>
      </c>
      <c r="H93" s="88">
        <v>172481118.40000001</v>
      </c>
      <c r="I93" s="88">
        <v>292062</v>
      </c>
      <c r="J93" s="88">
        <v>8362026</v>
      </c>
      <c r="K93" s="88">
        <v>8654088</v>
      </c>
      <c r="L93" s="88">
        <v>218245</v>
      </c>
      <c r="M93" s="88">
        <v>0</v>
      </c>
      <c r="N93" s="88">
        <v>218245</v>
      </c>
      <c r="O93" s="88">
        <v>0</v>
      </c>
      <c r="P93" s="88">
        <v>0</v>
      </c>
      <c r="Q93" s="88">
        <v>0</v>
      </c>
      <c r="R93" s="88">
        <v>0</v>
      </c>
      <c r="S93" s="88">
        <v>10099675.970000001</v>
      </c>
      <c r="T93" s="88">
        <v>10099675.970000001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88">
        <v>2630</v>
      </c>
      <c r="AB93" s="88">
        <v>2114786</v>
      </c>
      <c r="AC93" s="88">
        <v>2117416</v>
      </c>
      <c r="AD93" s="68"/>
      <c r="AE93" s="68"/>
      <c r="AF93" s="68"/>
      <c r="AG93" s="68"/>
      <c r="AH93" s="68"/>
    </row>
    <row r="94" spans="1:34" s="68" customFormat="1" ht="19.399999999999999" customHeight="1">
      <c r="A94" s="110" t="s">
        <v>221</v>
      </c>
      <c r="B94" s="62" t="s">
        <v>197</v>
      </c>
      <c r="C94" s="87">
        <v>0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</row>
    <row r="95" spans="1:34" s="68" customFormat="1" ht="19.399999999999999" customHeight="1">
      <c r="A95" s="111"/>
      <c r="B95" s="61" t="s">
        <v>198</v>
      </c>
      <c r="C95" s="87">
        <v>0</v>
      </c>
      <c r="D95" s="87">
        <v>0</v>
      </c>
      <c r="E95" s="87">
        <v>0</v>
      </c>
      <c r="F95" s="87">
        <v>0</v>
      </c>
      <c r="G95" s="87">
        <v>0</v>
      </c>
      <c r="H95" s="87">
        <v>0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</row>
    <row r="96" spans="1:34" s="68" customFormat="1" ht="19.399999999999999" customHeight="1">
      <c r="A96" s="112"/>
      <c r="B96" s="61" t="s">
        <v>199</v>
      </c>
      <c r="C96" s="87">
        <v>63288722</v>
      </c>
      <c r="D96" s="87">
        <v>32949608</v>
      </c>
      <c r="E96" s="87">
        <v>96238330</v>
      </c>
      <c r="F96" s="87">
        <v>63288722</v>
      </c>
      <c r="G96" s="87">
        <v>32949608</v>
      </c>
      <c r="H96" s="87">
        <v>96238330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</row>
    <row r="97" spans="1:34" ht="19.399999999999999" customHeight="1" thickBot="1">
      <c r="A97" s="60" t="s">
        <v>200</v>
      </c>
      <c r="B97" s="59"/>
      <c r="C97" s="88">
        <v>63288722</v>
      </c>
      <c r="D97" s="88">
        <v>32949608</v>
      </c>
      <c r="E97" s="88">
        <v>96238330</v>
      </c>
      <c r="F97" s="88">
        <v>63288722</v>
      </c>
      <c r="G97" s="88">
        <v>32949608</v>
      </c>
      <c r="H97" s="88">
        <v>96238330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68"/>
      <c r="AE97" s="68"/>
      <c r="AF97" s="68"/>
      <c r="AG97" s="68"/>
      <c r="AH97" s="68"/>
    </row>
    <row r="98" spans="1:34" s="68" customFormat="1" ht="19.399999999999999" customHeight="1">
      <c r="A98" s="110" t="s">
        <v>222</v>
      </c>
      <c r="B98" s="62" t="s">
        <v>197</v>
      </c>
      <c r="C98" s="87">
        <v>0</v>
      </c>
      <c r="D98" s="87">
        <v>704114</v>
      </c>
      <c r="E98" s="87">
        <v>704114</v>
      </c>
      <c r="F98" s="87">
        <v>0</v>
      </c>
      <c r="G98" s="87">
        <v>704114</v>
      </c>
      <c r="H98" s="87">
        <v>704114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</row>
    <row r="99" spans="1:34" s="68" customFormat="1" ht="19.399999999999999" customHeight="1">
      <c r="A99" s="111"/>
      <c r="B99" s="61" t="s">
        <v>198</v>
      </c>
      <c r="C99" s="87">
        <v>0</v>
      </c>
      <c r="D99" s="87">
        <v>0</v>
      </c>
      <c r="E99" s="87">
        <v>0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0</v>
      </c>
      <c r="P99" s="87">
        <v>0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</row>
    <row r="100" spans="1:34" s="68" customFormat="1" ht="19.399999999999999" customHeight="1">
      <c r="A100" s="112"/>
      <c r="B100" s="61" t="s">
        <v>199</v>
      </c>
      <c r="C100" s="87">
        <v>30716658</v>
      </c>
      <c r="D100" s="87">
        <v>42403316.420000002</v>
      </c>
      <c r="E100" s="87">
        <v>73119974.420000002</v>
      </c>
      <c r="F100" s="87">
        <v>30173553</v>
      </c>
      <c r="G100" s="87">
        <v>40144647.420000002</v>
      </c>
      <c r="H100" s="87">
        <v>70318200.420000002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543105</v>
      </c>
      <c r="P100" s="87">
        <v>2258669</v>
      </c>
      <c r="Q100" s="87">
        <v>2801774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</row>
    <row r="101" spans="1:34" ht="19.399999999999999" customHeight="1" thickBot="1">
      <c r="A101" s="60" t="s">
        <v>200</v>
      </c>
      <c r="B101" s="59"/>
      <c r="C101" s="88">
        <v>30716658</v>
      </c>
      <c r="D101" s="88">
        <v>43107430.420000002</v>
      </c>
      <c r="E101" s="88">
        <v>73824088.420000002</v>
      </c>
      <c r="F101" s="88">
        <v>30173553</v>
      </c>
      <c r="G101" s="88">
        <v>40848761.420000002</v>
      </c>
      <c r="H101" s="88">
        <v>71022314.420000002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543105</v>
      </c>
      <c r="P101" s="88">
        <v>2258669</v>
      </c>
      <c r="Q101" s="88">
        <v>2801774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68"/>
      <c r="AE101" s="68"/>
      <c r="AF101" s="68"/>
      <c r="AG101" s="68"/>
      <c r="AH101" s="68"/>
    </row>
    <row r="102" spans="1:34" s="68" customFormat="1" ht="19.399999999999999" customHeight="1">
      <c r="A102" s="110" t="s">
        <v>223</v>
      </c>
      <c r="B102" s="62" t="s">
        <v>197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</row>
    <row r="103" spans="1:34" s="68" customFormat="1" ht="19.399999999999999" customHeight="1">
      <c r="A103" s="111"/>
      <c r="B103" s="61" t="s">
        <v>198</v>
      </c>
      <c r="C103" s="87">
        <v>13381758</v>
      </c>
      <c r="D103" s="87">
        <v>0</v>
      </c>
      <c r="E103" s="87">
        <v>13381758</v>
      </c>
      <c r="F103" s="87">
        <v>0</v>
      </c>
      <c r="G103" s="87">
        <v>0</v>
      </c>
      <c r="H103" s="87">
        <v>0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13381758</v>
      </c>
      <c r="V103" s="87">
        <v>0</v>
      </c>
      <c r="W103" s="87">
        <v>13381758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</row>
    <row r="104" spans="1:34" s="68" customFormat="1" ht="19.399999999999999" customHeight="1">
      <c r="A104" s="112"/>
      <c r="B104" s="61" t="s">
        <v>199</v>
      </c>
      <c r="C104" s="87">
        <v>20216138.210000001</v>
      </c>
      <c r="D104" s="87">
        <v>38801880.100000001</v>
      </c>
      <c r="E104" s="87">
        <v>59018018.310000002</v>
      </c>
      <c r="F104" s="87">
        <v>20216138.210000001</v>
      </c>
      <c r="G104" s="87">
        <v>38801880.100000001</v>
      </c>
      <c r="H104" s="87">
        <v>59018018.310000002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</row>
    <row r="105" spans="1:34" ht="19.399999999999999" customHeight="1" thickBot="1">
      <c r="A105" s="60" t="s">
        <v>200</v>
      </c>
      <c r="B105" s="59"/>
      <c r="C105" s="88">
        <v>33597896.210000001</v>
      </c>
      <c r="D105" s="88">
        <v>38801880.100000001</v>
      </c>
      <c r="E105" s="88">
        <v>72399776.310000002</v>
      </c>
      <c r="F105" s="88">
        <v>20216138.210000001</v>
      </c>
      <c r="G105" s="88">
        <v>38801880.100000001</v>
      </c>
      <c r="H105" s="88">
        <v>59018018.310000002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13381758</v>
      </c>
      <c r="V105" s="88">
        <v>0</v>
      </c>
      <c r="W105" s="88">
        <v>13381758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68"/>
      <c r="AE105" s="68"/>
      <c r="AF105" s="68"/>
      <c r="AG105" s="68"/>
      <c r="AH105" s="68"/>
    </row>
    <row r="106" spans="1:34" s="68" customFormat="1" ht="19.399999999999999" customHeight="1">
      <c r="A106" s="110" t="s">
        <v>224</v>
      </c>
      <c r="B106" s="62" t="s">
        <v>197</v>
      </c>
      <c r="C106" s="87">
        <v>0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</row>
    <row r="107" spans="1:34" s="68" customFormat="1" ht="19.399999999999999" customHeight="1">
      <c r="A107" s="111"/>
      <c r="B107" s="61" t="s">
        <v>198</v>
      </c>
      <c r="C107" s="87">
        <v>0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</row>
    <row r="108" spans="1:34" s="68" customFormat="1" ht="19.399999999999999" customHeight="1">
      <c r="A108" s="112"/>
      <c r="B108" s="61" t="s">
        <v>199</v>
      </c>
      <c r="C108" s="87">
        <v>167818493</v>
      </c>
      <c r="D108" s="87">
        <v>127348619.3</v>
      </c>
      <c r="E108" s="87">
        <v>295167112.30000001</v>
      </c>
      <c r="F108" s="87">
        <v>167818493</v>
      </c>
      <c r="G108" s="87">
        <v>127348619.3</v>
      </c>
      <c r="H108" s="87">
        <v>295167112.30000001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0</v>
      </c>
      <c r="V108" s="87">
        <v>0</v>
      </c>
      <c r="W108" s="87">
        <v>0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</row>
    <row r="109" spans="1:34" ht="19.399999999999999" customHeight="1" thickBot="1">
      <c r="A109" s="60" t="s">
        <v>200</v>
      </c>
      <c r="B109" s="59"/>
      <c r="C109" s="88">
        <v>167818493</v>
      </c>
      <c r="D109" s="88">
        <v>127348619.3</v>
      </c>
      <c r="E109" s="88">
        <v>295167112.30000001</v>
      </c>
      <c r="F109" s="88">
        <v>167818493</v>
      </c>
      <c r="G109" s="88">
        <v>127348619.3</v>
      </c>
      <c r="H109" s="88">
        <v>295167112.30000001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68"/>
      <c r="AE109" s="68"/>
      <c r="AF109" s="68"/>
      <c r="AG109" s="68"/>
      <c r="AH109" s="68"/>
    </row>
    <row r="110" spans="1:34" s="68" customFormat="1" ht="19.399999999999999" customHeight="1">
      <c r="A110" s="110" t="s">
        <v>225</v>
      </c>
      <c r="B110" s="62" t="s">
        <v>197</v>
      </c>
      <c r="C110" s="87">
        <v>0</v>
      </c>
      <c r="D110" s="87"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</row>
    <row r="111" spans="1:34" s="68" customFormat="1" ht="19.399999999999999" customHeight="1">
      <c r="A111" s="111"/>
      <c r="B111" s="61" t="s">
        <v>198</v>
      </c>
      <c r="C111" s="87">
        <v>0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</row>
    <row r="112" spans="1:34" s="68" customFormat="1" ht="19.399999999999999" customHeight="1">
      <c r="A112" s="112"/>
      <c r="B112" s="61" t="s">
        <v>199</v>
      </c>
      <c r="C112" s="87">
        <v>9214258</v>
      </c>
      <c r="D112" s="87">
        <v>3835942</v>
      </c>
      <c r="E112" s="87">
        <v>13050200</v>
      </c>
      <c r="F112" s="87">
        <v>9214258</v>
      </c>
      <c r="G112" s="87">
        <v>3835942</v>
      </c>
      <c r="H112" s="87">
        <v>13050200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</row>
    <row r="113" spans="1:34" ht="19.399999999999999" customHeight="1" thickBot="1">
      <c r="A113" s="60" t="s">
        <v>200</v>
      </c>
      <c r="B113" s="59"/>
      <c r="C113" s="88">
        <v>9214258</v>
      </c>
      <c r="D113" s="88">
        <v>3835942</v>
      </c>
      <c r="E113" s="88">
        <v>13050200</v>
      </c>
      <c r="F113" s="88">
        <v>9214258</v>
      </c>
      <c r="G113" s="88">
        <v>3835942</v>
      </c>
      <c r="H113" s="88">
        <v>13050200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68"/>
      <c r="AE113" s="68"/>
      <c r="AF113" s="68"/>
      <c r="AG113" s="68"/>
      <c r="AH113" s="68"/>
    </row>
    <row r="114" spans="1:34" s="68" customFormat="1" ht="19.399999999999999" customHeight="1">
      <c r="A114" s="110" t="s">
        <v>226</v>
      </c>
      <c r="B114" s="62" t="s">
        <v>197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</row>
    <row r="115" spans="1:34" s="68" customFormat="1" ht="19.399999999999999" customHeight="1">
      <c r="A115" s="111"/>
      <c r="B115" s="61" t="s">
        <v>198</v>
      </c>
      <c r="C115" s="87">
        <v>0</v>
      </c>
      <c r="D115" s="87">
        <v>0</v>
      </c>
      <c r="E115" s="87">
        <v>0</v>
      </c>
      <c r="F115" s="87">
        <v>0</v>
      </c>
      <c r="G115" s="87">
        <v>0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</row>
    <row r="116" spans="1:34" s="68" customFormat="1" ht="19.399999999999999" customHeight="1">
      <c r="A116" s="112"/>
      <c r="B116" s="61" t="s">
        <v>199</v>
      </c>
      <c r="C116" s="87">
        <v>0</v>
      </c>
      <c r="D116" s="87">
        <v>0</v>
      </c>
      <c r="E116" s="87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</row>
    <row r="117" spans="1:34" ht="19.399999999999999" customHeight="1" thickBot="1">
      <c r="A117" s="60" t="s">
        <v>200</v>
      </c>
      <c r="B117" s="59"/>
      <c r="C117" s="88">
        <v>0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68"/>
      <c r="AE117" s="68"/>
      <c r="AF117" s="68"/>
      <c r="AG117" s="68"/>
      <c r="AH117" s="68"/>
    </row>
    <row r="118" spans="1:34" s="68" customFormat="1" ht="19.399999999999999" customHeight="1">
      <c r="A118" s="110" t="s">
        <v>227</v>
      </c>
      <c r="B118" s="62" t="s">
        <v>197</v>
      </c>
      <c r="C118" s="87">
        <v>1605153.1240000001</v>
      </c>
      <c r="D118" s="87">
        <v>70546503.069999993</v>
      </c>
      <c r="E118" s="87">
        <v>72151656.189999998</v>
      </c>
      <c r="F118" s="87">
        <v>1605153.1240000001</v>
      </c>
      <c r="G118" s="87">
        <v>12097880.310000001</v>
      </c>
      <c r="H118" s="87">
        <v>13703033.43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58448622.759999998</v>
      </c>
      <c r="W118" s="87">
        <v>58448622.759999998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</row>
    <row r="119" spans="1:34" s="68" customFormat="1" ht="19.399999999999999" customHeight="1">
      <c r="A119" s="111"/>
      <c r="B119" s="61" t="s">
        <v>198</v>
      </c>
      <c r="C119" s="87">
        <v>6366817.9110000003</v>
      </c>
      <c r="D119" s="87">
        <v>13899394.08</v>
      </c>
      <c r="E119" s="87">
        <v>20266212</v>
      </c>
      <c r="F119" s="87">
        <v>0</v>
      </c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6366817.9110000003</v>
      </c>
      <c r="V119" s="87">
        <v>13899394.08</v>
      </c>
      <c r="W119" s="87">
        <v>20266212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</row>
    <row r="120" spans="1:34" s="68" customFormat="1" ht="19.399999999999999" customHeight="1">
      <c r="A120" s="112"/>
      <c r="B120" s="61" t="s">
        <v>199</v>
      </c>
      <c r="C120" s="87">
        <v>101301352.59999999</v>
      </c>
      <c r="D120" s="87">
        <v>154011099.30000001</v>
      </c>
      <c r="E120" s="87">
        <v>255312451.90000001</v>
      </c>
      <c r="F120" s="87">
        <v>48638384.420000002</v>
      </c>
      <c r="G120" s="87">
        <v>134049202.3</v>
      </c>
      <c r="H120" s="87">
        <v>182687586.69999999</v>
      </c>
      <c r="I120" s="87">
        <v>52404443</v>
      </c>
      <c r="J120" s="87">
        <v>19961897</v>
      </c>
      <c r="K120" s="87">
        <v>72366340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258525.20809999999</v>
      </c>
      <c r="V120" s="87">
        <v>0</v>
      </c>
      <c r="W120" s="87">
        <v>258525.20809999999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</row>
    <row r="121" spans="1:34" ht="19.399999999999999" customHeight="1" thickBot="1">
      <c r="A121" s="60" t="s">
        <v>200</v>
      </c>
      <c r="B121" s="59"/>
      <c r="C121" s="88">
        <v>109273323.7</v>
      </c>
      <c r="D121" s="88">
        <v>238456996.40000001</v>
      </c>
      <c r="E121" s="88">
        <v>347730320.10000002</v>
      </c>
      <c r="F121" s="88">
        <v>50243537.549999997</v>
      </c>
      <c r="G121" s="88">
        <v>146147082.59999999</v>
      </c>
      <c r="H121" s="88">
        <v>196390620.19999999</v>
      </c>
      <c r="I121" s="88">
        <v>52404443</v>
      </c>
      <c r="J121" s="88">
        <v>19961897</v>
      </c>
      <c r="K121" s="88">
        <v>72366340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6625343.1189999999</v>
      </c>
      <c r="V121" s="88">
        <v>72348016.840000004</v>
      </c>
      <c r="W121" s="88">
        <v>78973359.959999993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68"/>
      <c r="AE121" s="68"/>
      <c r="AF121" s="68"/>
      <c r="AG121" s="68"/>
      <c r="AH121" s="68"/>
    </row>
    <row r="122" spans="1:34" s="68" customFormat="1" ht="19.399999999999999" customHeight="1">
      <c r="A122" s="110" t="s">
        <v>228</v>
      </c>
      <c r="B122" s="62" t="s">
        <v>197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</row>
    <row r="123" spans="1:34" s="68" customFormat="1" ht="19.399999999999999" customHeight="1">
      <c r="A123" s="111" t="s">
        <v>228</v>
      </c>
      <c r="B123" s="61" t="s">
        <v>198</v>
      </c>
      <c r="C123" s="87">
        <v>0</v>
      </c>
      <c r="D123" s="87">
        <v>0</v>
      </c>
      <c r="E123" s="87">
        <v>0</v>
      </c>
      <c r="F123" s="87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</row>
    <row r="124" spans="1:34" s="68" customFormat="1" ht="19.399999999999999" customHeight="1">
      <c r="A124" s="112"/>
      <c r="B124" s="61" t="s">
        <v>199</v>
      </c>
      <c r="C124" s="87">
        <v>1779954</v>
      </c>
      <c r="D124" s="87">
        <v>4186459</v>
      </c>
      <c r="E124" s="87">
        <v>5966413</v>
      </c>
      <c r="F124" s="87">
        <v>1779954</v>
      </c>
      <c r="G124" s="87">
        <v>4186459</v>
      </c>
      <c r="H124" s="87">
        <v>5966413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</row>
    <row r="125" spans="1:34" ht="19.399999999999999" customHeight="1" thickBot="1">
      <c r="A125" s="60" t="s">
        <v>200</v>
      </c>
      <c r="B125" s="59"/>
      <c r="C125" s="88">
        <v>1779954</v>
      </c>
      <c r="D125" s="88">
        <v>4186459</v>
      </c>
      <c r="E125" s="88">
        <v>5966413</v>
      </c>
      <c r="F125" s="88">
        <v>1779954</v>
      </c>
      <c r="G125" s="88">
        <v>4186459</v>
      </c>
      <c r="H125" s="88">
        <v>5966413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68"/>
      <c r="AE125" s="68"/>
      <c r="AF125" s="68"/>
      <c r="AG125" s="68"/>
      <c r="AH125" s="68"/>
    </row>
    <row r="126" spans="1:34" s="68" customFormat="1" ht="19.399999999999999" customHeight="1">
      <c r="A126" s="110" t="s">
        <v>229</v>
      </c>
      <c r="B126" s="62" t="s">
        <v>197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v>0</v>
      </c>
      <c r="W126" s="87">
        <v>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</row>
    <row r="127" spans="1:34" s="68" customFormat="1" ht="19.399999999999999" customHeight="1">
      <c r="A127" s="111"/>
      <c r="B127" s="61" t="s">
        <v>198</v>
      </c>
      <c r="C127" s="87">
        <v>13655876.26</v>
      </c>
      <c r="D127" s="87">
        <v>0</v>
      </c>
      <c r="E127" s="87">
        <v>13655876.26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13655876.26</v>
      </c>
      <c r="V127" s="87">
        <v>0</v>
      </c>
      <c r="W127" s="87">
        <v>13655876.26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</row>
    <row r="128" spans="1:34" s="68" customFormat="1" ht="19.399999999999999" customHeight="1">
      <c r="A128" s="112"/>
      <c r="B128" s="61" t="s">
        <v>199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</row>
    <row r="129" spans="1:34" ht="17.5" thickBot="1">
      <c r="A129" s="60" t="s">
        <v>200</v>
      </c>
      <c r="B129" s="59"/>
      <c r="C129" s="88">
        <v>13655876.26</v>
      </c>
      <c r="D129" s="88">
        <v>0</v>
      </c>
      <c r="E129" s="88">
        <v>13655876.26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13655876.26</v>
      </c>
      <c r="V129" s="88">
        <v>0</v>
      </c>
      <c r="W129" s="88">
        <v>13655876.26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68"/>
      <c r="AE129" s="68"/>
      <c r="AF129" s="68"/>
      <c r="AG129" s="68"/>
      <c r="AH129" s="68"/>
    </row>
    <row r="130" spans="1:34" s="68" customFormat="1">
      <c r="A130" s="110" t="s">
        <v>230</v>
      </c>
      <c r="B130" s="62" t="s">
        <v>197</v>
      </c>
      <c r="C130" s="87">
        <v>0</v>
      </c>
      <c r="D130" s="87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</row>
    <row r="131" spans="1:34" s="68" customFormat="1">
      <c r="A131" s="111"/>
      <c r="B131" s="61" t="s">
        <v>198</v>
      </c>
      <c r="C131" s="87">
        <v>0</v>
      </c>
      <c r="D131" s="87">
        <v>0</v>
      </c>
      <c r="E131" s="87">
        <v>0</v>
      </c>
      <c r="F131" s="87">
        <v>0</v>
      </c>
      <c r="G131" s="87">
        <v>0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0</v>
      </c>
      <c r="V131" s="87">
        <v>0</v>
      </c>
      <c r="W131" s="87">
        <v>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</row>
    <row r="132" spans="1:34" s="68" customFormat="1">
      <c r="A132" s="112"/>
      <c r="B132" s="61" t="s">
        <v>199</v>
      </c>
      <c r="C132" s="87">
        <v>2511397.9219999998</v>
      </c>
      <c r="D132" s="87">
        <v>10200919.09</v>
      </c>
      <c r="E132" s="87">
        <v>12712317.01</v>
      </c>
      <c r="F132" s="87">
        <v>2511397.9219999998</v>
      </c>
      <c r="G132" s="87">
        <v>10200919.09</v>
      </c>
      <c r="H132" s="87">
        <v>12712317.01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</row>
    <row r="133" spans="1:34" ht="17.5" thickBot="1">
      <c r="A133" s="60" t="s">
        <v>200</v>
      </c>
      <c r="B133" s="59"/>
      <c r="C133" s="88">
        <v>2511397.9219999998</v>
      </c>
      <c r="D133" s="88">
        <v>10200919.09</v>
      </c>
      <c r="E133" s="88">
        <v>12712317.01</v>
      </c>
      <c r="F133" s="88">
        <v>2511397.9219999998</v>
      </c>
      <c r="G133" s="88">
        <v>10200919.09</v>
      </c>
      <c r="H133" s="88">
        <v>12712317.01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68"/>
      <c r="AE133" s="68"/>
      <c r="AF133" s="68"/>
      <c r="AG133" s="68"/>
      <c r="AH133" s="68"/>
    </row>
    <row r="134" spans="1:34" s="68" customFormat="1">
      <c r="A134" s="110" t="s">
        <v>231</v>
      </c>
      <c r="B134" s="62" t="s">
        <v>197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</row>
    <row r="135" spans="1:34" s="68" customFormat="1">
      <c r="A135" s="111"/>
      <c r="B135" s="61" t="s">
        <v>198</v>
      </c>
      <c r="C135" s="87">
        <v>0</v>
      </c>
      <c r="D135" s="87">
        <v>0</v>
      </c>
      <c r="E135" s="87">
        <v>0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</row>
    <row r="136" spans="1:34" s="68" customFormat="1">
      <c r="A136" s="112"/>
      <c r="B136" s="61" t="s">
        <v>199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  <c r="H136" s="87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</row>
    <row r="137" spans="1:34" ht="17.5" thickBot="1">
      <c r="A137" s="60" t="s">
        <v>200</v>
      </c>
      <c r="B137" s="59"/>
      <c r="C137" s="88">
        <v>0</v>
      </c>
      <c r="D137" s="88">
        <v>0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68"/>
      <c r="AE137" s="68"/>
      <c r="AF137" s="68"/>
      <c r="AG137" s="68"/>
      <c r="AH137" s="68"/>
    </row>
    <row r="138" spans="1:34" s="68" customFormat="1">
      <c r="A138" s="110" t="s">
        <v>232</v>
      </c>
      <c r="B138" s="62" t="s">
        <v>197</v>
      </c>
      <c r="C138" s="87">
        <v>0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</row>
    <row r="139" spans="1:34" s="68" customFormat="1">
      <c r="A139" s="111"/>
      <c r="B139" s="61" t="s">
        <v>198</v>
      </c>
      <c r="C139" s="87">
        <v>21699993.010000002</v>
      </c>
      <c r="D139" s="87">
        <v>0</v>
      </c>
      <c r="E139" s="87">
        <v>21699993.010000002</v>
      </c>
      <c r="F139" s="87">
        <v>0</v>
      </c>
      <c r="G139" s="87">
        <v>0</v>
      </c>
      <c r="H139" s="87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21699993.010000002</v>
      </c>
      <c r="V139" s="87">
        <v>0</v>
      </c>
      <c r="W139" s="87">
        <v>21699993.010000002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</row>
    <row r="140" spans="1:34" s="68" customFormat="1">
      <c r="A140" s="112"/>
      <c r="B140" s="61" t="s">
        <v>199</v>
      </c>
      <c r="C140" s="87">
        <v>1034884</v>
      </c>
      <c r="D140" s="87">
        <v>19915109</v>
      </c>
      <c r="E140" s="87">
        <v>20949993</v>
      </c>
      <c r="F140" s="87">
        <v>1034884</v>
      </c>
      <c r="G140" s="87">
        <v>19915109</v>
      </c>
      <c r="H140" s="87">
        <v>20949993</v>
      </c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</row>
    <row r="141" spans="1:34" ht="17.5" thickBot="1">
      <c r="A141" s="60" t="s">
        <v>200</v>
      </c>
      <c r="B141" s="59"/>
      <c r="C141" s="88">
        <v>22734877.010000002</v>
      </c>
      <c r="D141" s="88">
        <v>19915109</v>
      </c>
      <c r="E141" s="88">
        <v>42649986.009999998</v>
      </c>
      <c r="F141" s="88">
        <v>1034884</v>
      </c>
      <c r="G141" s="88">
        <v>19915109</v>
      </c>
      <c r="H141" s="88">
        <v>20949993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21699993.010000002</v>
      </c>
      <c r="V141" s="88">
        <v>0</v>
      </c>
      <c r="W141" s="88">
        <v>21699993.010000002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68"/>
      <c r="AE141" s="68"/>
      <c r="AF141" s="68"/>
      <c r="AG141" s="68"/>
      <c r="AH141" s="68"/>
    </row>
    <row r="142" spans="1:34" s="68" customFormat="1">
      <c r="A142" s="110" t="s">
        <v>233</v>
      </c>
      <c r="B142" s="62" t="s">
        <v>197</v>
      </c>
      <c r="C142" s="87">
        <v>0</v>
      </c>
      <c r="D142" s="87">
        <v>0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</row>
    <row r="143" spans="1:34" s="68" customFormat="1">
      <c r="A143" s="111"/>
      <c r="B143" s="61" t="s">
        <v>198</v>
      </c>
      <c r="C143" s="87">
        <v>34061655.020000003</v>
      </c>
      <c r="D143" s="87">
        <v>0</v>
      </c>
      <c r="E143" s="87">
        <v>34061655.020000003</v>
      </c>
      <c r="F143" s="87">
        <v>0</v>
      </c>
      <c r="G143" s="87">
        <v>0</v>
      </c>
      <c r="H143" s="87"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34061655.020000003</v>
      </c>
      <c r="V143" s="87">
        <v>0</v>
      </c>
      <c r="W143" s="87">
        <v>34061655.020000003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</row>
    <row r="144" spans="1:34" s="68" customFormat="1">
      <c r="A144" s="112"/>
      <c r="B144" s="61" t="s">
        <v>199</v>
      </c>
      <c r="C144" s="87">
        <v>1032957</v>
      </c>
      <c r="D144" s="87">
        <v>1502882</v>
      </c>
      <c r="E144" s="87">
        <v>2535839</v>
      </c>
      <c r="F144" s="87">
        <v>1032957</v>
      </c>
      <c r="G144" s="87">
        <v>1502882</v>
      </c>
      <c r="H144" s="87">
        <v>2535839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</row>
    <row r="145" spans="1:34" ht="17.5" thickBot="1">
      <c r="A145" s="60" t="s">
        <v>200</v>
      </c>
      <c r="B145" s="59"/>
      <c r="C145" s="88">
        <v>35094612.020000003</v>
      </c>
      <c r="D145" s="88">
        <v>1502882</v>
      </c>
      <c r="E145" s="88">
        <v>36597494.020000003</v>
      </c>
      <c r="F145" s="88">
        <v>1032957</v>
      </c>
      <c r="G145" s="88">
        <v>1502882</v>
      </c>
      <c r="H145" s="88">
        <v>2535839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34061655.020000003</v>
      </c>
      <c r="V145" s="88">
        <v>0</v>
      </c>
      <c r="W145" s="88">
        <v>34061655.020000003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68"/>
      <c r="AE145" s="68"/>
      <c r="AF145" s="68"/>
      <c r="AG145" s="68"/>
      <c r="AH145" s="68"/>
    </row>
    <row r="146" spans="1:34" s="68" customFormat="1">
      <c r="A146" s="110" t="s">
        <v>234</v>
      </c>
      <c r="B146" s="62" t="s">
        <v>197</v>
      </c>
      <c r="C146" s="87">
        <v>0</v>
      </c>
      <c r="D146" s="87">
        <v>0</v>
      </c>
      <c r="E146" s="87">
        <v>0</v>
      </c>
      <c r="F146" s="87">
        <v>0</v>
      </c>
      <c r="G146" s="87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</row>
    <row r="147" spans="1:34" s="68" customFormat="1">
      <c r="A147" s="111"/>
      <c r="B147" s="61" t="s">
        <v>198</v>
      </c>
      <c r="C147" s="87">
        <v>13080600</v>
      </c>
      <c r="D147" s="87">
        <v>0</v>
      </c>
      <c r="E147" s="87">
        <v>13080600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13080600</v>
      </c>
      <c r="V147" s="87">
        <v>0</v>
      </c>
      <c r="W147" s="87">
        <v>13080600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</row>
    <row r="148" spans="1:34" s="68" customFormat="1">
      <c r="A148" s="112"/>
      <c r="B148" s="61" t="s">
        <v>199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v>0</v>
      </c>
      <c r="W148" s="87">
        <v>0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</row>
    <row r="149" spans="1:34" ht="17.5" thickBot="1">
      <c r="A149" s="60" t="s">
        <v>200</v>
      </c>
      <c r="B149" s="59"/>
      <c r="C149" s="88">
        <v>13080600</v>
      </c>
      <c r="D149" s="88">
        <v>0</v>
      </c>
      <c r="E149" s="88">
        <v>13080600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13080600</v>
      </c>
      <c r="V149" s="88">
        <v>0</v>
      </c>
      <c r="W149" s="88">
        <v>13080600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68"/>
      <c r="AE149" s="68"/>
      <c r="AF149" s="68"/>
      <c r="AG149" s="68"/>
      <c r="AH149" s="68"/>
    </row>
    <row r="150" spans="1:34" s="68" customFormat="1" ht="17.5" thickBot="1">
      <c r="A150" s="76" t="s">
        <v>235</v>
      </c>
      <c r="B150" s="77"/>
      <c r="C150" s="89">
        <v>93305239944</v>
      </c>
      <c r="D150" s="89">
        <v>90598291208</v>
      </c>
      <c r="E150" s="86">
        <v>183903531152</v>
      </c>
      <c r="F150" s="86">
        <v>52085433939</v>
      </c>
      <c r="G150" s="86">
        <v>58804289627</v>
      </c>
      <c r="H150" s="86">
        <v>110890000000</v>
      </c>
      <c r="I150" s="86">
        <v>26261789098</v>
      </c>
      <c r="J150" s="86">
        <v>23399715748</v>
      </c>
      <c r="K150" s="86">
        <v>49661504845</v>
      </c>
      <c r="L150" s="86">
        <v>71473325.890000001</v>
      </c>
      <c r="M150" s="86">
        <v>57712488.880000003</v>
      </c>
      <c r="N150" s="86">
        <v>129185814.8</v>
      </c>
      <c r="O150" s="86">
        <v>1573408636</v>
      </c>
      <c r="P150" s="86">
        <v>1892735201</v>
      </c>
      <c r="Q150" s="86">
        <v>3466143837</v>
      </c>
      <c r="R150" s="86">
        <v>4773828</v>
      </c>
      <c r="S150" s="86">
        <v>13018366.970000001</v>
      </c>
      <c r="T150" s="86">
        <v>17792194.969999999</v>
      </c>
      <c r="U150" s="86">
        <v>10183062623</v>
      </c>
      <c r="V150" s="86">
        <v>4501301764</v>
      </c>
      <c r="W150" s="86">
        <v>14684364387</v>
      </c>
      <c r="X150" s="86">
        <v>686158792</v>
      </c>
      <c r="Y150" s="86">
        <v>232815940</v>
      </c>
      <c r="Z150" s="86">
        <v>918974732</v>
      </c>
      <c r="AA150" s="86">
        <v>2439139703</v>
      </c>
      <c r="AB150" s="86">
        <v>1696702072</v>
      </c>
      <c r="AC150" s="86">
        <v>4135841776</v>
      </c>
    </row>
    <row r="151" spans="1:34" s="68" customFormat="1">
      <c r="A151" s="83" t="s">
        <v>200</v>
      </c>
      <c r="B151" s="75" t="s">
        <v>197</v>
      </c>
      <c r="C151" s="82">
        <v>14415061693</v>
      </c>
      <c r="D151" s="82">
        <v>24038415159</v>
      </c>
      <c r="E151" s="82">
        <v>38453476852</v>
      </c>
      <c r="F151" s="82">
        <v>10860702453</v>
      </c>
      <c r="G151" s="82">
        <v>20234219317</v>
      </c>
      <c r="H151" s="82">
        <v>31094921769</v>
      </c>
      <c r="I151" s="82">
        <v>1092661157</v>
      </c>
      <c r="J151" s="82">
        <v>1298871400</v>
      </c>
      <c r="K151" s="82">
        <v>2391532557</v>
      </c>
      <c r="L151" s="82">
        <v>57751517</v>
      </c>
      <c r="M151" s="82">
        <v>45608679</v>
      </c>
      <c r="N151" s="82">
        <v>103360196</v>
      </c>
      <c r="O151" s="82">
        <v>875223324</v>
      </c>
      <c r="P151" s="82">
        <v>793094439</v>
      </c>
      <c r="Q151" s="82">
        <v>1668317763</v>
      </c>
      <c r="R151" s="82">
        <v>2699177</v>
      </c>
      <c r="S151" s="82">
        <v>398753</v>
      </c>
      <c r="T151" s="82">
        <v>3097930</v>
      </c>
      <c r="U151" s="82">
        <v>309230777</v>
      </c>
      <c r="V151" s="82">
        <v>450430109</v>
      </c>
      <c r="W151" s="82">
        <v>759660886</v>
      </c>
      <c r="X151" s="82">
        <v>0</v>
      </c>
      <c r="Y151" s="82">
        <v>0</v>
      </c>
      <c r="Z151" s="82">
        <v>0</v>
      </c>
      <c r="AA151" s="82">
        <v>1216793288</v>
      </c>
      <c r="AB151" s="82">
        <v>1215792463</v>
      </c>
      <c r="AC151" s="82">
        <v>2432585751</v>
      </c>
    </row>
    <row r="152" spans="1:34" s="68" customFormat="1">
      <c r="A152" s="84"/>
      <c r="B152" s="74" t="s">
        <v>198</v>
      </c>
      <c r="C152" s="82">
        <v>19994930308</v>
      </c>
      <c r="D152" s="82">
        <v>16416391004</v>
      </c>
      <c r="E152" s="82">
        <v>36411321313</v>
      </c>
      <c r="F152" s="82">
        <v>6344487949</v>
      </c>
      <c r="G152" s="82">
        <v>4550639889</v>
      </c>
      <c r="H152" s="82">
        <v>10895127838</v>
      </c>
      <c r="I152" s="82">
        <v>9889699280</v>
      </c>
      <c r="J152" s="82">
        <v>9876455937</v>
      </c>
      <c r="K152" s="82">
        <v>19766155217</v>
      </c>
      <c r="L152" s="82">
        <v>11218878</v>
      </c>
      <c r="M152" s="82">
        <v>7998164</v>
      </c>
      <c r="N152" s="82">
        <v>19217042</v>
      </c>
      <c r="O152" s="82">
        <v>157113649</v>
      </c>
      <c r="P152" s="82">
        <v>250686066</v>
      </c>
      <c r="Q152" s="82">
        <v>407799715</v>
      </c>
      <c r="R152" s="82">
        <v>2074651</v>
      </c>
      <c r="S152" s="82">
        <v>0</v>
      </c>
      <c r="T152" s="82">
        <v>2074651</v>
      </c>
      <c r="U152" s="82">
        <v>1692481656</v>
      </c>
      <c r="V152" s="82">
        <v>1037516030</v>
      </c>
      <c r="W152" s="82">
        <v>2729997686</v>
      </c>
      <c r="X152" s="82">
        <v>686158792</v>
      </c>
      <c r="Y152" s="82">
        <v>232815940</v>
      </c>
      <c r="Z152" s="82">
        <v>918974732</v>
      </c>
      <c r="AA152" s="82">
        <v>1211695453</v>
      </c>
      <c r="AB152" s="82">
        <v>460278979</v>
      </c>
      <c r="AC152" s="82">
        <v>1671974432</v>
      </c>
    </row>
    <row r="153" spans="1:34" s="68" customFormat="1" ht="17.5" thickBot="1">
      <c r="A153" s="85"/>
      <c r="B153" s="78" t="s">
        <v>199</v>
      </c>
      <c r="C153" s="82">
        <v>58895247943</v>
      </c>
      <c r="D153" s="82">
        <v>50143485044</v>
      </c>
      <c r="E153" s="82">
        <v>109038732987</v>
      </c>
      <c r="F153" s="82">
        <v>34880243537</v>
      </c>
      <c r="G153" s="82">
        <v>34019430421</v>
      </c>
      <c r="H153" s="82">
        <v>68899673958</v>
      </c>
      <c r="I153" s="82">
        <v>15279428660</v>
      </c>
      <c r="J153" s="82">
        <v>12224388411</v>
      </c>
      <c r="K153" s="82">
        <v>27503817071</v>
      </c>
      <c r="L153" s="82">
        <v>2502931</v>
      </c>
      <c r="M153" s="82">
        <v>4105646</v>
      </c>
      <c r="N153" s="82">
        <v>6608577</v>
      </c>
      <c r="O153" s="82">
        <v>541071663</v>
      </c>
      <c r="P153" s="82">
        <v>848954696</v>
      </c>
      <c r="Q153" s="82">
        <v>1390026360</v>
      </c>
      <c r="R153" s="82">
        <v>0</v>
      </c>
      <c r="S153" s="82">
        <v>12619614</v>
      </c>
      <c r="T153" s="82">
        <v>12619614</v>
      </c>
      <c r="U153" s="82">
        <v>8181350189</v>
      </c>
      <c r="V153" s="82">
        <v>3013355626</v>
      </c>
      <c r="W153" s="82">
        <v>11194705815</v>
      </c>
      <c r="X153" s="82">
        <v>0</v>
      </c>
      <c r="Y153" s="82">
        <v>0</v>
      </c>
      <c r="Z153" s="82">
        <v>0</v>
      </c>
      <c r="AA153" s="82">
        <v>10650962</v>
      </c>
      <c r="AB153" s="82">
        <v>20630631</v>
      </c>
      <c r="AC153" s="82">
        <v>31281593</v>
      </c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236</v>
      </c>
      <c r="B155" s="63" t="s">
        <v>197</v>
      </c>
      <c r="C155" s="87">
        <v>1207854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237</v>
      </c>
      <c r="C156" s="87">
        <v>5223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199</v>
      </c>
      <c r="C157" s="87">
        <v>3293</v>
      </c>
    </row>
    <row r="158" spans="1:34" s="68" customFormat="1">
      <c r="A158" s="109"/>
      <c r="B158" s="63" t="s">
        <v>238</v>
      </c>
      <c r="C158" s="87">
        <v>1216370</v>
      </c>
    </row>
    <row r="159" spans="1:34">
      <c r="C159" s="65" t="s">
        <v>146</v>
      </c>
    </row>
  </sheetData>
  <mergeCells count="52"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159"/>
  <sheetViews>
    <sheetView zoomScale="44" zoomScaleNormal="44" workbookViewId="0">
      <selection activeCell="C6" sqref="C6:E153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" style="65" customWidth="1"/>
    <col min="4" max="4" width="19.453125" style="65" customWidth="1"/>
    <col min="5" max="5" width="22.632812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9.36328125" style="65" customWidth="1"/>
    <col min="11" max="11" width="19.7265625" style="65" customWidth="1"/>
    <col min="12" max="13" width="14.90625" style="65" customWidth="1"/>
    <col min="14" max="14" width="16.453125" style="65" customWidth="1"/>
    <col min="15" max="15" width="17.90625" style="65" customWidth="1"/>
    <col min="16" max="16" width="18.90625" style="65" customWidth="1"/>
    <col min="17" max="17" width="17.632812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5.81640625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30" width="14.90625" style="66"/>
    <col min="31" max="31" width="19.453125" style="66" customWidth="1"/>
    <col min="32" max="32" width="27.6328125" style="66" customWidth="1"/>
    <col min="33" max="16384" width="14.90625" style="66"/>
  </cols>
  <sheetData>
    <row r="1" spans="1:34" ht="37.4" customHeight="1">
      <c r="A1" s="113" t="s">
        <v>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26.15" customHeight="1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14</v>
      </c>
      <c r="C3" s="121" t="s">
        <v>239</v>
      </c>
      <c r="D3" s="122"/>
      <c r="E3" s="122"/>
      <c r="F3" s="120" t="s">
        <v>16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17</v>
      </c>
      <c r="V3" s="119"/>
      <c r="W3" s="119"/>
      <c r="X3" s="119"/>
      <c r="Y3" s="119"/>
      <c r="Z3" s="119"/>
      <c r="AA3" s="116" t="s">
        <v>240</v>
      </c>
      <c r="AB3" s="117"/>
      <c r="AC3" s="117"/>
    </row>
    <row r="4" spans="1:34" ht="20" customHeight="1">
      <c r="A4" s="124"/>
      <c r="B4" s="124" t="s">
        <v>241</v>
      </c>
      <c r="C4" s="122"/>
      <c r="D4" s="122"/>
      <c r="E4" s="122"/>
      <c r="F4" s="118" t="s">
        <v>242</v>
      </c>
      <c r="G4" s="118"/>
      <c r="H4" s="118"/>
      <c r="I4" s="116" t="s">
        <v>243</v>
      </c>
      <c r="J4" s="116"/>
      <c r="K4" s="116"/>
      <c r="L4" s="118" t="s">
        <v>244</v>
      </c>
      <c r="M4" s="118"/>
      <c r="N4" s="118"/>
      <c r="O4" s="116" t="s">
        <v>245</v>
      </c>
      <c r="P4" s="116"/>
      <c r="Q4" s="116"/>
      <c r="R4" s="118" t="s">
        <v>246</v>
      </c>
      <c r="S4" s="118"/>
      <c r="T4" s="118"/>
      <c r="U4" s="116" t="s">
        <v>247</v>
      </c>
      <c r="V4" s="116"/>
      <c r="W4" s="116"/>
      <c r="X4" s="115" t="s">
        <v>248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249</v>
      </c>
      <c r="D5" s="73" t="s">
        <v>250</v>
      </c>
      <c r="E5" s="70" t="s">
        <v>251</v>
      </c>
      <c r="F5" s="71" t="s">
        <v>249</v>
      </c>
      <c r="G5" s="73" t="s">
        <v>250</v>
      </c>
      <c r="H5" s="70" t="s">
        <v>251</v>
      </c>
      <c r="I5" s="71" t="s">
        <v>249</v>
      </c>
      <c r="J5" s="73" t="s">
        <v>250</v>
      </c>
      <c r="K5" s="70" t="s">
        <v>251</v>
      </c>
      <c r="L5" s="71" t="s">
        <v>249</v>
      </c>
      <c r="M5" s="73" t="s">
        <v>250</v>
      </c>
      <c r="N5" s="70" t="s">
        <v>251</v>
      </c>
      <c r="O5" s="71" t="s">
        <v>249</v>
      </c>
      <c r="P5" s="73" t="s">
        <v>250</v>
      </c>
      <c r="Q5" s="70" t="s">
        <v>251</v>
      </c>
      <c r="R5" s="71" t="s">
        <v>249</v>
      </c>
      <c r="S5" s="73" t="s">
        <v>250</v>
      </c>
      <c r="T5" s="70" t="s">
        <v>251</v>
      </c>
      <c r="U5" s="71" t="s">
        <v>249</v>
      </c>
      <c r="V5" s="73" t="s">
        <v>250</v>
      </c>
      <c r="W5" s="70" t="s">
        <v>251</v>
      </c>
      <c r="X5" s="71" t="s">
        <v>249</v>
      </c>
      <c r="Y5" s="73" t="s">
        <v>250</v>
      </c>
      <c r="Z5" s="70" t="s">
        <v>251</v>
      </c>
      <c r="AA5" s="71" t="s">
        <v>249</v>
      </c>
      <c r="AB5" s="73" t="s">
        <v>250</v>
      </c>
      <c r="AC5" s="70" t="s">
        <v>251</v>
      </c>
    </row>
    <row r="6" spans="1:34" s="68" customFormat="1" ht="19.399999999999999" customHeight="1">
      <c r="A6" s="110" t="s">
        <v>252</v>
      </c>
      <c r="B6" s="62" t="s">
        <v>253</v>
      </c>
      <c r="C6" s="87">
        <v>7612716311</v>
      </c>
      <c r="D6" s="87">
        <v>7271000318</v>
      </c>
      <c r="E6" s="87">
        <v>14883716629</v>
      </c>
      <c r="F6" s="87">
        <v>5931378712</v>
      </c>
      <c r="G6" s="87">
        <v>5648275835</v>
      </c>
      <c r="H6" s="87">
        <v>11579654547</v>
      </c>
      <c r="I6" s="87">
        <v>849016027.39999998</v>
      </c>
      <c r="J6" s="87">
        <v>565179301.5</v>
      </c>
      <c r="K6" s="87">
        <v>1414195329</v>
      </c>
      <c r="L6" s="87">
        <v>0</v>
      </c>
      <c r="M6" s="87">
        <v>55271</v>
      </c>
      <c r="N6" s="87">
        <v>55271</v>
      </c>
      <c r="O6" s="87">
        <v>774648381.60000002</v>
      </c>
      <c r="P6" s="87">
        <v>1024275411</v>
      </c>
      <c r="Q6" s="87">
        <v>1798923792</v>
      </c>
      <c r="R6" s="87">
        <v>0</v>
      </c>
      <c r="S6" s="87">
        <v>0</v>
      </c>
      <c r="T6" s="87">
        <v>0</v>
      </c>
      <c r="U6" s="87">
        <v>57370500</v>
      </c>
      <c r="V6" s="87">
        <v>33214500</v>
      </c>
      <c r="W6" s="87">
        <v>90585000</v>
      </c>
      <c r="X6" s="87">
        <v>0</v>
      </c>
      <c r="Y6" s="87">
        <v>0</v>
      </c>
      <c r="Z6" s="87">
        <v>0</v>
      </c>
      <c r="AA6" s="87">
        <v>302690</v>
      </c>
      <c r="AB6" s="87">
        <v>0</v>
      </c>
      <c r="AC6" s="87">
        <v>302690</v>
      </c>
      <c r="AD6" s="91"/>
      <c r="AE6" s="91"/>
      <c r="AF6" s="91"/>
    </row>
    <row r="7" spans="1:34" s="68" customFormat="1" ht="19.399999999999999" customHeight="1">
      <c r="A7" s="111"/>
      <c r="B7" s="61" t="s">
        <v>254</v>
      </c>
      <c r="C7" s="87">
        <v>12662285847</v>
      </c>
      <c r="D7" s="87">
        <v>13418504788</v>
      </c>
      <c r="E7" s="87">
        <v>26080790634</v>
      </c>
      <c r="F7" s="87">
        <v>3619012288</v>
      </c>
      <c r="G7" s="87">
        <v>4239086003</v>
      </c>
      <c r="H7" s="87">
        <v>7858098292</v>
      </c>
      <c r="I7" s="87">
        <v>8943260666</v>
      </c>
      <c r="J7" s="87">
        <v>9121443851</v>
      </c>
      <c r="K7" s="87">
        <v>18064704518</v>
      </c>
      <c r="L7" s="87">
        <v>0</v>
      </c>
      <c r="M7" s="87">
        <v>0</v>
      </c>
      <c r="N7" s="87">
        <v>0</v>
      </c>
      <c r="O7" s="87">
        <v>47300789.579999998</v>
      </c>
      <c r="P7" s="87">
        <v>39103057.880000003</v>
      </c>
      <c r="Q7" s="87">
        <v>86403847.459999993</v>
      </c>
      <c r="R7" s="87">
        <v>0</v>
      </c>
      <c r="S7" s="87">
        <v>0</v>
      </c>
      <c r="T7" s="87">
        <v>0</v>
      </c>
      <c r="U7" s="87">
        <v>52712102.130000003</v>
      </c>
      <c r="V7" s="87">
        <v>18871875</v>
      </c>
      <c r="W7" s="87">
        <v>71583977.129999995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91"/>
      <c r="AE7" s="91"/>
      <c r="AF7" s="91"/>
    </row>
    <row r="8" spans="1:34" s="68" customFormat="1" ht="19.399999999999999" customHeight="1">
      <c r="A8" s="112"/>
      <c r="B8" s="61" t="s">
        <v>255</v>
      </c>
      <c r="C8" s="87">
        <v>29138010864</v>
      </c>
      <c r="D8" s="87">
        <v>21474208424</v>
      </c>
      <c r="E8" s="87">
        <v>50612219288</v>
      </c>
      <c r="F8" s="87">
        <v>19307724035</v>
      </c>
      <c r="G8" s="87">
        <v>11206799098</v>
      </c>
      <c r="H8" s="87">
        <v>30514523133</v>
      </c>
      <c r="I8" s="87">
        <v>9631008582</v>
      </c>
      <c r="J8" s="87">
        <v>10107817887</v>
      </c>
      <c r="K8" s="87">
        <v>19738826469</v>
      </c>
      <c r="L8" s="87">
        <v>0</v>
      </c>
      <c r="M8" s="87">
        <v>0</v>
      </c>
      <c r="N8" s="87">
        <v>0</v>
      </c>
      <c r="O8" s="87">
        <v>189580296.40000001</v>
      </c>
      <c r="P8" s="87">
        <v>109004790.3</v>
      </c>
      <c r="Q8" s="87">
        <v>298585086.60000002</v>
      </c>
      <c r="R8" s="87">
        <v>0</v>
      </c>
      <c r="S8" s="87">
        <v>0</v>
      </c>
      <c r="T8" s="87">
        <v>0</v>
      </c>
      <c r="U8" s="87">
        <v>9697950.0179999992</v>
      </c>
      <c r="V8" s="87">
        <v>6369651.9519999996</v>
      </c>
      <c r="W8" s="87">
        <v>16067601.970000001</v>
      </c>
      <c r="X8" s="87">
        <v>0</v>
      </c>
      <c r="Y8" s="87">
        <v>0</v>
      </c>
      <c r="Z8" s="87">
        <v>0</v>
      </c>
      <c r="AA8" s="87">
        <v>0</v>
      </c>
      <c r="AB8" s="87">
        <v>44216997</v>
      </c>
      <c r="AC8" s="87">
        <v>44216997</v>
      </c>
      <c r="AD8" s="91"/>
      <c r="AE8" s="91"/>
      <c r="AF8" s="91"/>
    </row>
    <row r="9" spans="1:34" ht="19.399999999999999" customHeight="1" thickBot="1">
      <c r="A9" s="60" t="s">
        <v>256</v>
      </c>
      <c r="B9" s="59"/>
      <c r="C9" s="88">
        <v>49413013021</v>
      </c>
      <c r="D9" s="88">
        <v>42163713530</v>
      </c>
      <c r="E9" s="88">
        <v>91576726551</v>
      </c>
      <c r="F9" s="88">
        <v>28858115036</v>
      </c>
      <c r="G9" s="88">
        <v>21094160936</v>
      </c>
      <c r="H9" s="88">
        <v>49952275972</v>
      </c>
      <c r="I9" s="88">
        <v>19423285276</v>
      </c>
      <c r="J9" s="88">
        <v>19794441040</v>
      </c>
      <c r="K9" s="88">
        <v>39217726316</v>
      </c>
      <c r="L9" s="88">
        <v>0</v>
      </c>
      <c r="M9" s="88">
        <v>55271</v>
      </c>
      <c r="N9" s="88">
        <v>55271</v>
      </c>
      <c r="O9" s="88">
        <v>1011529468</v>
      </c>
      <c r="P9" s="88">
        <v>1172383259</v>
      </c>
      <c r="Q9" s="88">
        <v>2183912727</v>
      </c>
      <c r="R9" s="88">
        <v>0</v>
      </c>
      <c r="S9" s="88">
        <v>0</v>
      </c>
      <c r="T9" s="88">
        <v>0</v>
      </c>
      <c r="U9" s="88">
        <v>119780552.2</v>
      </c>
      <c r="V9" s="88">
        <v>58456026.950000003</v>
      </c>
      <c r="W9" s="88">
        <v>178236579.09999999</v>
      </c>
      <c r="X9" s="88">
        <v>0</v>
      </c>
      <c r="Y9" s="88">
        <v>0</v>
      </c>
      <c r="Z9" s="88">
        <v>0</v>
      </c>
      <c r="AA9" s="88">
        <v>302690</v>
      </c>
      <c r="AB9" s="88">
        <v>44216997</v>
      </c>
      <c r="AC9" s="88">
        <v>44519687</v>
      </c>
      <c r="AD9" s="91"/>
      <c r="AE9" s="91"/>
      <c r="AF9" s="91"/>
      <c r="AG9" s="68"/>
      <c r="AH9" s="68"/>
    </row>
    <row r="10" spans="1:34" s="68" customFormat="1" ht="19.399999999999999" customHeight="1">
      <c r="A10" s="110" t="s">
        <v>257</v>
      </c>
      <c r="B10" s="62" t="s">
        <v>253</v>
      </c>
      <c r="C10" s="87">
        <v>26429403.449999999</v>
      </c>
      <c r="D10" s="87">
        <v>0</v>
      </c>
      <c r="E10" s="87">
        <v>26429403.449999999</v>
      </c>
      <c r="F10" s="87">
        <v>12256567.449999999</v>
      </c>
      <c r="G10" s="87">
        <v>0</v>
      </c>
      <c r="H10" s="87">
        <v>12256567.449999999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14172836</v>
      </c>
      <c r="V10" s="87">
        <v>0</v>
      </c>
      <c r="W10" s="87">
        <v>14172836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91"/>
      <c r="AE10" s="91"/>
      <c r="AF10" s="91"/>
    </row>
    <row r="11" spans="1:34" s="68" customFormat="1" ht="19.399999999999999" customHeight="1">
      <c r="A11" s="111"/>
      <c r="B11" s="61" t="s">
        <v>254</v>
      </c>
      <c r="C11" s="87">
        <v>6665153</v>
      </c>
      <c r="D11" s="87">
        <v>10452325</v>
      </c>
      <c r="E11" s="87">
        <v>17117478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6665153</v>
      </c>
      <c r="V11" s="87">
        <v>10452325</v>
      </c>
      <c r="W11" s="87">
        <v>17117478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91"/>
      <c r="AE11" s="91"/>
      <c r="AF11" s="91"/>
    </row>
    <row r="12" spans="1:34" s="68" customFormat="1" ht="19.399999999999999" customHeight="1">
      <c r="A12" s="112"/>
      <c r="B12" s="61" t="s">
        <v>255</v>
      </c>
      <c r="C12" s="87">
        <v>43278691.18</v>
      </c>
      <c r="D12" s="87">
        <v>65793970</v>
      </c>
      <c r="E12" s="87">
        <v>109072661.2</v>
      </c>
      <c r="F12" s="87">
        <v>43278691.18</v>
      </c>
      <c r="G12" s="87">
        <v>45194911</v>
      </c>
      <c r="H12" s="87">
        <v>88473602.180000007</v>
      </c>
      <c r="I12" s="87">
        <v>0</v>
      </c>
      <c r="J12" s="87">
        <v>20599059</v>
      </c>
      <c r="K12" s="87">
        <v>20599059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91"/>
      <c r="AE12" s="91"/>
      <c r="AF12" s="91"/>
    </row>
    <row r="13" spans="1:34" ht="19.399999999999999" customHeight="1" thickBot="1">
      <c r="A13" s="60" t="s">
        <v>256</v>
      </c>
      <c r="B13" s="59"/>
      <c r="C13" s="88">
        <v>76373247.629999995</v>
      </c>
      <c r="D13" s="88">
        <v>76246295</v>
      </c>
      <c r="E13" s="88">
        <v>152619542.59999999</v>
      </c>
      <c r="F13" s="88">
        <v>55535258.630000003</v>
      </c>
      <c r="G13" s="88">
        <v>45194911</v>
      </c>
      <c r="H13" s="88">
        <v>100730169.59999999</v>
      </c>
      <c r="I13" s="88">
        <v>0</v>
      </c>
      <c r="J13" s="88">
        <v>20599059</v>
      </c>
      <c r="K13" s="88">
        <v>20599059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20837989</v>
      </c>
      <c r="V13" s="88">
        <v>10452325</v>
      </c>
      <c r="W13" s="88">
        <v>31290314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91"/>
      <c r="AE13" s="91"/>
      <c r="AF13" s="91"/>
      <c r="AG13" s="68"/>
      <c r="AH13" s="68"/>
    </row>
    <row r="14" spans="1:34" s="68" customFormat="1" ht="19.399999999999999" customHeight="1">
      <c r="A14" s="110" t="s">
        <v>258</v>
      </c>
      <c r="B14" s="62" t="s">
        <v>253</v>
      </c>
      <c r="C14" s="87">
        <v>1474556786</v>
      </c>
      <c r="D14" s="87">
        <v>1434093659</v>
      </c>
      <c r="E14" s="87">
        <v>2908650445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1026696</v>
      </c>
      <c r="Z14" s="87">
        <v>1026696</v>
      </c>
      <c r="AA14" s="87">
        <v>1474556786</v>
      </c>
      <c r="AB14" s="87">
        <v>1433066963</v>
      </c>
      <c r="AC14" s="87">
        <v>2907623749</v>
      </c>
      <c r="AD14" s="91"/>
      <c r="AE14" s="91"/>
      <c r="AF14" s="91"/>
    </row>
    <row r="15" spans="1:34" s="68" customFormat="1" ht="19.399999999999999" customHeight="1">
      <c r="A15" s="111"/>
      <c r="B15" s="61" t="s">
        <v>254</v>
      </c>
      <c r="C15" s="87">
        <v>473964731</v>
      </c>
      <c r="D15" s="87">
        <v>47979175.060000002</v>
      </c>
      <c r="E15" s="87">
        <v>521943906.10000002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473964731</v>
      </c>
      <c r="AB15" s="87">
        <v>47979175.060000002</v>
      </c>
      <c r="AC15" s="87">
        <v>521943906.10000002</v>
      </c>
      <c r="AD15" s="91"/>
      <c r="AE15" s="91"/>
      <c r="AF15" s="91"/>
    </row>
    <row r="16" spans="1:34" s="68" customFormat="1" ht="19.399999999999999" customHeight="1">
      <c r="A16" s="112"/>
      <c r="B16" s="61" t="s">
        <v>255</v>
      </c>
      <c r="C16" s="87">
        <v>16668025</v>
      </c>
      <c r="D16" s="87">
        <v>0</v>
      </c>
      <c r="E16" s="87">
        <v>16668025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16668025</v>
      </c>
      <c r="AB16" s="87">
        <v>0</v>
      </c>
      <c r="AC16" s="87">
        <v>16668025</v>
      </c>
      <c r="AD16" s="91"/>
      <c r="AE16" s="91"/>
      <c r="AF16" s="91"/>
    </row>
    <row r="17" spans="1:34" ht="19.399999999999999" customHeight="1" thickBot="1">
      <c r="A17" s="60" t="s">
        <v>256</v>
      </c>
      <c r="B17" s="59"/>
      <c r="C17" s="88">
        <v>1965189542</v>
      </c>
      <c r="D17" s="88">
        <v>1482072834</v>
      </c>
      <c r="E17" s="88">
        <v>3447262376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1026696</v>
      </c>
      <c r="Z17" s="88">
        <v>1026696</v>
      </c>
      <c r="AA17" s="88">
        <v>1965189542</v>
      </c>
      <c r="AB17" s="88">
        <v>1481046138</v>
      </c>
      <c r="AC17" s="88">
        <v>3446235680</v>
      </c>
      <c r="AD17" s="91"/>
      <c r="AE17" s="91"/>
      <c r="AF17" s="91"/>
      <c r="AG17" s="68"/>
      <c r="AH17" s="68"/>
    </row>
    <row r="18" spans="1:34" s="68" customFormat="1" ht="19.399999999999999" customHeight="1">
      <c r="A18" s="110" t="s">
        <v>259</v>
      </c>
      <c r="B18" s="62" t="s">
        <v>253</v>
      </c>
      <c r="C18" s="87">
        <v>173840966.40000001</v>
      </c>
      <c r="D18" s="87">
        <v>15707232.73</v>
      </c>
      <c r="E18" s="87">
        <v>189548199.09999999</v>
      </c>
      <c r="F18" s="87">
        <v>30677386.640000001</v>
      </c>
      <c r="G18" s="87">
        <v>3903408</v>
      </c>
      <c r="H18" s="87">
        <v>34580794.640000001</v>
      </c>
      <c r="I18" s="87">
        <v>3920904</v>
      </c>
      <c r="J18" s="87">
        <v>2057661</v>
      </c>
      <c r="K18" s="87">
        <v>5978565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139081178.19999999</v>
      </c>
      <c r="V18" s="87">
        <v>9527133.7300000004</v>
      </c>
      <c r="W18" s="87">
        <v>148608311.90000001</v>
      </c>
      <c r="X18" s="87">
        <v>0</v>
      </c>
      <c r="Y18" s="87">
        <v>0</v>
      </c>
      <c r="Z18" s="87">
        <v>0</v>
      </c>
      <c r="AA18" s="87">
        <v>161497.57</v>
      </c>
      <c r="AB18" s="87">
        <v>219030</v>
      </c>
      <c r="AC18" s="87">
        <v>380527.57</v>
      </c>
      <c r="AD18" s="91"/>
      <c r="AE18" s="91"/>
      <c r="AF18" s="91"/>
    </row>
    <row r="19" spans="1:34" s="68" customFormat="1" ht="19.399999999999999" customHeight="1">
      <c r="A19" s="111"/>
      <c r="B19" s="61" t="s">
        <v>254</v>
      </c>
      <c r="C19" s="87">
        <v>608481019.20000005</v>
      </c>
      <c r="D19" s="87">
        <v>312809305.80000001</v>
      </c>
      <c r="E19" s="87">
        <v>921290325</v>
      </c>
      <c r="F19" s="87">
        <v>36737167</v>
      </c>
      <c r="G19" s="87">
        <v>29058510</v>
      </c>
      <c r="H19" s="87">
        <v>65795677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298632557.19999999</v>
      </c>
      <c r="V19" s="87">
        <v>43898654.840000004</v>
      </c>
      <c r="W19" s="87">
        <v>342531212</v>
      </c>
      <c r="X19" s="87">
        <v>273111295</v>
      </c>
      <c r="Y19" s="87">
        <v>239852141</v>
      </c>
      <c r="Z19" s="87">
        <v>512963436</v>
      </c>
      <c r="AA19" s="87">
        <v>0</v>
      </c>
      <c r="AB19" s="87">
        <v>0</v>
      </c>
      <c r="AC19" s="87">
        <v>0</v>
      </c>
      <c r="AD19" s="91"/>
      <c r="AE19" s="91"/>
      <c r="AF19" s="91"/>
    </row>
    <row r="20" spans="1:34" s="68" customFormat="1" ht="19.399999999999999" customHeight="1">
      <c r="A20" s="112"/>
      <c r="B20" s="61" t="s">
        <v>255</v>
      </c>
      <c r="C20" s="87">
        <v>1119617005</v>
      </c>
      <c r="D20" s="87">
        <v>820889661.20000005</v>
      </c>
      <c r="E20" s="87">
        <v>1940506666</v>
      </c>
      <c r="F20" s="87">
        <v>325074164.39999998</v>
      </c>
      <c r="G20" s="87">
        <v>466937608.10000002</v>
      </c>
      <c r="H20" s="87">
        <v>792011772.60000002</v>
      </c>
      <c r="I20" s="87">
        <v>53300436.350000001</v>
      </c>
      <c r="J20" s="87">
        <v>119311385</v>
      </c>
      <c r="K20" s="87">
        <v>172611821.40000001</v>
      </c>
      <c r="L20" s="87">
        <v>0</v>
      </c>
      <c r="M20" s="87">
        <v>0</v>
      </c>
      <c r="N20" s="87">
        <v>0</v>
      </c>
      <c r="O20" s="87">
        <v>14006218.08</v>
      </c>
      <c r="P20" s="87">
        <v>0</v>
      </c>
      <c r="Q20" s="87">
        <v>14006218.08</v>
      </c>
      <c r="R20" s="87">
        <v>0</v>
      </c>
      <c r="S20" s="87">
        <v>0</v>
      </c>
      <c r="T20" s="87">
        <v>0</v>
      </c>
      <c r="U20" s="87">
        <v>727236186.29999995</v>
      </c>
      <c r="V20" s="87">
        <v>234640668.09999999</v>
      </c>
      <c r="W20" s="87">
        <v>961876854.29999995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91"/>
      <c r="AE20" s="91"/>
      <c r="AF20" s="91"/>
    </row>
    <row r="21" spans="1:34" ht="19.399999999999999" customHeight="1" thickBot="1">
      <c r="A21" s="60" t="s">
        <v>256</v>
      </c>
      <c r="B21" s="59"/>
      <c r="C21" s="88">
        <v>1901938991</v>
      </c>
      <c r="D21" s="88">
        <v>1149406200</v>
      </c>
      <c r="E21" s="88">
        <v>3051345190</v>
      </c>
      <c r="F21" s="88">
        <v>392488718.10000002</v>
      </c>
      <c r="G21" s="88">
        <v>499899526.10000002</v>
      </c>
      <c r="H21" s="88">
        <v>892388244.20000005</v>
      </c>
      <c r="I21" s="88">
        <v>57221340.350000001</v>
      </c>
      <c r="J21" s="88">
        <v>121369046</v>
      </c>
      <c r="K21" s="88">
        <v>178590386.40000001</v>
      </c>
      <c r="L21" s="88">
        <v>0</v>
      </c>
      <c r="M21" s="88">
        <v>0</v>
      </c>
      <c r="N21" s="88">
        <v>0</v>
      </c>
      <c r="O21" s="88">
        <v>14006218.08</v>
      </c>
      <c r="P21" s="88">
        <v>0</v>
      </c>
      <c r="Q21" s="88">
        <v>14006218.08</v>
      </c>
      <c r="R21" s="88">
        <v>0</v>
      </c>
      <c r="S21" s="88">
        <v>0</v>
      </c>
      <c r="T21" s="88">
        <v>0</v>
      </c>
      <c r="U21" s="88">
        <v>1164949922</v>
      </c>
      <c r="V21" s="88">
        <v>288066456.60000002</v>
      </c>
      <c r="W21" s="88">
        <v>1453016378</v>
      </c>
      <c r="X21" s="88">
        <v>273111295</v>
      </c>
      <c r="Y21" s="88">
        <v>239852141</v>
      </c>
      <c r="Z21" s="88">
        <v>512963436</v>
      </c>
      <c r="AA21" s="88">
        <v>161497.57</v>
      </c>
      <c r="AB21" s="88">
        <v>219030</v>
      </c>
      <c r="AC21" s="88">
        <v>380527.57</v>
      </c>
      <c r="AD21" s="91"/>
      <c r="AE21" s="91"/>
      <c r="AF21" s="91"/>
      <c r="AG21" s="68"/>
      <c r="AH21" s="68"/>
    </row>
    <row r="22" spans="1:34" s="68" customFormat="1" ht="19.399999999999999" customHeight="1">
      <c r="A22" s="110" t="s">
        <v>260</v>
      </c>
      <c r="B22" s="62" t="s">
        <v>253</v>
      </c>
      <c r="C22" s="87">
        <v>5942490.5300000003</v>
      </c>
      <c r="D22" s="87">
        <v>17358783.780000001</v>
      </c>
      <c r="E22" s="87">
        <v>23301274.309999999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5942490.5300000003</v>
      </c>
      <c r="AB22" s="87">
        <v>17358783.780000001</v>
      </c>
      <c r="AC22" s="87">
        <v>23301274.309999999</v>
      </c>
      <c r="AD22" s="91"/>
      <c r="AE22" s="91"/>
      <c r="AF22" s="91"/>
    </row>
    <row r="23" spans="1:34" s="68" customFormat="1" ht="19.399999999999999" customHeight="1">
      <c r="A23" s="111"/>
      <c r="B23" s="61" t="s">
        <v>254</v>
      </c>
      <c r="C23" s="87">
        <v>60938249.090000004</v>
      </c>
      <c r="D23" s="87">
        <v>0</v>
      </c>
      <c r="E23" s="87">
        <v>60938249.090000004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60938249.090000004</v>
      </c>
      <c r="AB23" s="87">
        <v>0</v>
      </c>
      <c r="AC23" s="87">
        <v>60938249.090000004</v>
      </c>
      <c r="AD23" s="91"/>
      <c r="AE23" s="91"/>
      <c r="AF23" s="91"/>
    </row>
    <row r="24" spans="1:34" s="68" customFormat="1" ht="19.399999999999999" customHeight="1">
      <c r="A24" s="112"/>
      <c r="B24" s="61" t="s">
        <v>255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91"/>
      <c r="AE24" s="91"/>
      <c r="AF24" s="91"/>
    </row>
    <row r="25" spans="1:34" ht="19.399999999999999" customHeight="1" thickBot="1">
      <c r="A25" s="60" t="s">
        <v>256</v>
      </c>
      <c r="B25" s="59"/>
      <c r="C25" s="88">
        <v>66880739.619999997</v>
      </c>
      <c r="D25" s="88">
        <v>17358783.780000001</v>
      </c>
      <c r="E25" s="88">
        <v>84239523.400000006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66880739.619999997</v>
      </c>
      <c r="AB25" s="88">
        <v>17358783.780000001</v>
      </c>
      <c r="AC25" s="88">
        <v>84239523.400000006</v>
      </c>
      <c r="AD25" s="91"/>
      <c r="AE25" s="91"/>
      <c r="AF25" s="91"/>
      <c r="AG25" s="68"/>
      <c r="AH25" s="68"/>
    </row>
    <row r="26" spans="1:34" s="68" customFormat="1" ht="19.399999999999999" customHeight="1">
      <c r="A26" s="110" t="s">
        <v>261</v>
      </c>
      <c r="B26" s="62" t="s">
        <v>253</v>
      </c>
      <c r="C26" s="87">
        <v>8279403.7249999996</v>
      </c>
      <c r="D26" s="87">
        <v>39107899.460000001</v>
      </c>
      <c r="E26" s="87">
        <v>47387303.18</v>
      </c>
      <c r="F26" s="87">
        <v>8279403.7249999996</v>
      </c>
      <c r="G26" s="87">
        <v>39107899.460000001</v>
      </c>
      <c r="H26" s="87">
        <v>47387303.18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91"/>
      <c r="AE26" s="91"/>
      <c r="AF26" s="91"/>
    </row>
    <row r="27" spans="1:34" s="68" customFormat="1" ht="19.399999999999999" customHeight="1">
      <c r="A27" s="111"/>
      <c r="B27" s="61" t="s">
        <v>254</v>
      </c>
      <c r="C27" s="87">
        <v>98840438.540000007</v>
      </c>
      <c r="D27" s="87">
        <v>53685505.689999998</v>
      </c>
      <c r="E27" s="87">
        <v>152525944.19999999</v>
      </c>
      <c r="F27" s="87">
        <v>66506482.229999997</v>
      </c>
      <c r="G27" s="87">
        <v>40232735.149999999</v>
      </c>
      <c r="H27" s="87">
        <v>106739217.40000001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17236456.309999999</v>
      </c>
      <c r="V27" s="87">
        <v>13452770.550000001</v>
      </c>
      <c r="W27" s="87">
        <v>30689226.859999999</v>
      </c>
      <c r="X27" s="87">
        <v>15097500</v>
      </c>
      <c r="Y27" s="87">
        <v>0</v>
      </c>
      <c r="Z27" s="87">
        <v>15097500</v>
      </c>
      <c r="AA27" s="87">
        <v>0</v>
      </c>
      <c r="AB27" s="87">
        <v>0</v>
      </c>
      <c r="AC27" s="87">
        <v>0</v>
      </c>
      <c r="AD27" s="91"/>
      <c r="AE27" s="91"/>
      <c r="AF27" s="91"/>
    </row>
    <row r="28" spans="1:34" s="68" customFormat="1" ht="19.399999999999999" customHeight="1">
      <c r="A28" s="112"/>
      <c r="B28" s="61" t="s">
        <v>255</v>
      </c>
      <c r="C28" s="87">
        <v>428056023.5</v>
      </c>
      <c r="D28" s="87">
        <v>170797388.09999999</v>
      </c>
      <c r="E28" s="87">
        <v>598853411.60000002</v>
      </c>
      <c r="F28" s="87">
        <v>413240147.30000001</v>
      </c>
      <c r="G28" s="87">
        <v>170101761.09999999</v>
      </c>
      <c r="H28" s="87">
        <v>583341908.5</v>
      </c>
      <c r="I28" s="87">
        <v>12713142.970000001</v>
      </c>
      <c r="J28" s="87">
        <v>695626.95779999997</v>
      </c>
      <c r="K28" s="87">
        <v>13408769.93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1875693.9010000001</v>
      </c>
      <c r="S28" s="87">
        <v>0</v>
      </c>
      <c r="T28" s="87">
        <v>1875693.9010000001</v>
      </c>
      <c r="U28" s="87">
        <v>227039.296</v>
      </c>
      <c r="V28" s="87">
        <v>0</v>
      </c>
      <c r="W28" s="87">
        <v>227039.296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91"/>
      <c r="AE28" s="91"/>
      <c r="AF28" s="91"/>
    </row>
    <row r="29" spans="1:34" ht="19.399999999999999" customHeight="1" thickBot="1">
      <c r="A29" s="60" t="s">
        <v>256</v>
      </c>
      <c r="B29" s="59"/>
      <c r="C29" s="88">
        <v>535175865.80000001</v>
      </c>
      <c r="D29" s="88">
        <v>263590793.30000001</v>
      </c>
      <c r="E29" s="88">
        <v>798766659</v>
      </c>
      <c r="F29" s="88">
        <v>488026033.30000001</v>
      </c>
      <c r="G29" s="88">
        <v>249442395.80000001</v>
      </c>
      <c r="H29" s="88">
        <v>737468429.10000002</v>
      </c>
      <c r="I29" s="88">
        <v>12713142.970000001</v>
      </c>
      <c r="J29" s="88">
        <v>695626.95779999997</v>
      </c>
      <c r="K29" s="88">
        <v>13408769.93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1875693.9010000001</v>
      </c>
      <c r="S29" s="88">
        <v>0</v>
      </c>
      <c r="T29" s="88">
        <v>1875693.9010000001</v>
      </c>
      <c r="U29" s="88">
        <v>17463495.609999999</v>
      </c>
      <c r="V29" s="88">
        <v>13452770.550000001</v>
      </c>
      <c r="W29" s="88">
        <v>30916266.16</v>
      </c>
      <c r="X29" s="88">
        <v>15097500</v>
      </c>
      <c r="Y29" s="88">
        <v>0</v>
      </c>
      <c r="Z29" s="88">
        <v>15097500</v>
      </c>
      <c r="AA29" s="88">
        <v>0</v>
      </c>
      <c r="AB29" s="88">
        <v>0</v>
      </c>
      <c r="AC29" s="88">
        <v>0</v>
      </c>
      <c r="AD29" s="91"/>
      <c r="AE29" s="91"/>
      <c r="AF29" s="91"/>
      <c r="AG29" s="68"/>
      <c r="AH29" s="68"/>
    </row>
    <row r="30" spans="1:34" s="68" customFormat="1" ht="19.399999999999999" customHeight="1">
      <c r="A30" s="110" t="s">
        <v>262</v>
      </c>
      <c r="B30" s="62" t="s">
        <v>253</v>
      </c>
      <c r="C30" s="87">
        <v>15180071.67</v>
      </c>
      <c r="D30" s="87">
        <v>10596199</v>
      </c>
      <c r="E30" s="87">
        <v>25776270.670000002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15180071.67</v>
      </c>
      <c r="V30" s="87">
        <v>0</v>
      </c>
      <c r="W30" s="87">
        <v>15180071.67</v>
      </c>
      <c r="X30" s="87">
        <v>0</v>
      </c>
      <c r="Y30" s="87">
        <v>10596199</v>
      </c>
      <c r="Z30" s="87">
        <v>10596199</v>
      </c>
      <c r="AA30" s="87">
        <v>0</v>
      </c>
      <c r="AB30" s="87">
        <v>0</v>
      </c>
      <c r="AC30" s="87">
        <v>0</v>
      </c>
      <c r="AD30" s="91"/>
      <c r="AE30" s="91"/>
      <c r="AF30" s="91"/>
    </row>
    <row r="31" spans="1:34" s="68" customFormat="1" ht="19.399999999999999" customHeight="1">
      <c r="A31" s="111"/>
      <c r="B31" s="61" t="s">
        <v>254</v>
      </c>
      <c r="C31" s="87">
        <v>176396669.5</v>
      </c>
      <c r="D31" s="87">
        <v>117373301.8</v>
      </c>
      <c r="E31" s="87">
        <v>293769971.19999999</v>
      </c>
      <c r="F31" s="87">
        <v>16071268</v>
      </c>
      <c r="G31" s="87">
        <v>12886740</v>
      </c>
      <c r="H31" s="87">
        <v>28958008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34928181.469999999</v>
      </c>
      <c r="V31" s="87">
        <v>6355508.7680000002</v>
      </c>
      <c r="W31" s="87">
        <v>41283690.240000002</v>
      </c>
      <c r="X31" s="87">
        <v>125397220</v>
      </c>
      <c r="Y31" s="87">
        <v>98131053</v>
      </c>
      <c r="Z31" s="87">
        <v>223528273</v>
      </c>
      <c r="AA31" s="87">
        <v>0</v>
      </c>
      <c r="AB31" s="87">
        <v>0</v>
      </c>
      <c r="AC31" s="87">
        <v>0</v>
      </c>
      <c r="AD31" s="91"/>
      <c r="AE31" s="91"/>
      <c r="AF31" s="91"/>
    </row>
    <row r="32" spans="1:34" s="68" customFormat="1" ht="19.399999999999999" customHeight="1">
      <c r="A32" s="112"/>
      <c r="B32" s="61" t="s">
        <v>255</v>
      </c>
      <c r="C32" s="87">
        <v>111509729.3</v>
      </c>
      <c r="D32" s="87">
        <v>352640825.69999999</v>
      </c>
      <c r="E32" s="87">
        <v>464150555</v>
      </c>
      <c r="F32" s="87">
        <v>111509729.3</v>
      </c>
      <c r="G32" s="87">
        <v>236706660.80000001</v>
      </c>
      <c r="H32" s="87">
        <v>348216390.10000002</v>
      </c>
      <c r="I32" s="87">
        <v>0</v>
      </c>
      <c r="J32" s="87">
        <v>115933736.90000001</v>
      </c>
      <c r="K32" s="87">
        <v>115933736.90000001</v>
      </c>
      <c r="L32" s="87">
        <v>0</v>
      </c>
      <c r="M32" s="87">
        <v>428</v>
      </c>
      <c r="N32" s="87">
        <v>428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91"/>
      <c r="AE32" s="91"/>
      <c r="AF32" s="91"/>
    </row>
    <row r="33" spans="1:34" ht="19.399999999999999" customHeight="1" thickBot="1">
      <c r="A33" s="60" t="s">
        <v>256</v>
      </c>
      <c r="B33" s="59"/>
      <c r="C33" s="88">
        <v>303086470.39999998</v>
      </c>
      <c r="D33" s="88">
        <v>480610326.5</v>
      </c>
      <c r="E33" s="88">
        <v>783696796.89999998</v>
      </c>
      <c r="F33" s="88">
        <v>127580997.3</v>
      </c>
      <c r="G33" s="88">
        <v>249593400.80000001</v>
      </c>
      <c r="H33" s="88">
        <v>377174398.10000002</v>
      </c>
      <c r="I33" s="88">
        <v>0</v>
      </c>
      <c r="J33" s="88">
        <v>115933736.90000001</v>
      </c>
      <c r="K33" s="88">
        <v>115933736.90000001</v>
      </c>
      <c r="L33" s="88">
        <v>0</v>
      </c>
      <c r="M33" s="88">
        <v>428</v>
      </c>
      <c r="N33" s="88">
        <v>428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50108253.140000001</v>
      </c>
      <c r="V33" s="88">
        <v>6355508.7680000002</v>
      </c>
      <c r="W33" s="88">
        <v>56463761.909999996</v>
      </c>
      <c r="X33" s="88">
        <v>125397220</v>
      </c>
      <c r="Y33" s="88">
        <v>108727252</v>
      </c>
      <c r="Z33" s="88">
        <v>234124472</v>
      </c>
      <c r="AA33" s="88">
        <v>0</v>
      </c>
      <c r="AB33" s="88">
        <v>0</v>
      </c>
      <c r="AC33" s="88">
        <v>0</v>
      </c>
      <c r="AD33" s="91"/>
      <c r="AE33" s="91"/>
      <c r="AF33" s="91"/>
      <c r="AG33" s="68"/>
      <c r="AH33" s="68"/>
    </row>
    <row r="34" spans="1:34" s="68" customFormat="1" ht="19.399999999999999" customHeight="1">
      <c r="A34" s="110" t="s">
        <v>263</v>
      </c>
      <c r="B34" s="62" t="s">
        <v>253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91"/>
      <c r="AE34" s="91"/>
      <c r="AF34" s="91"/>
    </row>
    <row r="35" spans="1:34" s="68" customFormat="1" ht="19.399999999999999" customHeight="1">
      <c r="A35" s="111"/>
      <c r="B35" s="61" t="s">
        <v>254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91"/>
      <c r="AE35" s="91"/>
      <c r="AF35" s="91"/>
    </row>
    <row r="36" spans="1:34" s="68" customFormat="1" ht="19.399999999999999" customHeight="1">
      <c r="A36" s="112"/>
      <c r="B36" s="61" t="s">
        <v>255</v>
      </c>
      <c r="C36" s="87">
        <v>24622507</v>
      </c>
      <c r="D36" s="87">
        <v>58644572.090000004</v>
      </c>
      <c r="E36" s="87">
        <v>83267079.090000004</v>
      </c>
      <c r="F36" s="87">
        <v>24622507</v>
      </c>
      <c r="G36" s="87">
        <v>58644572.090000004</v>
      </c>
      <c r="H36" s="87">
        <v>83267079.090000004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91"/>
      <c r="AE36" s="91"/>
      <c r="AF36" s="91"/>
    </row>
    <row r="37" spans="1:34" ht="19.399999999999999" customHeight="1" thickBot="1">
      <c r="A37" s="60" t="s">
        <v>256</v>
      </c>
      <c r="B37" s="59"/>
      <c r="C37" s="88">
        <v>24622507</v>
      </c>
      <c r="D37" s="88">
        <v>58644572.090000004</v>
      </c>
      <c r="E37" s="88">
        <v>83267079.090000004</v>
      </c>
      <c r="F37" s="88">
        <v>24622507</v>
      </c>
      <c r="G37" s="88">
        <v>58644572.090000004</v>
      </c>
      <c r="H37" s="88">
        <v>83267079.090000004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91"/>
      <c r="AE37" s="91"/>
      <c r="AF37" s="91"/>
      <c r="AG37" s="68"/>
      <c r="AH37" s="68"/>
    </row>
    <row r="38" spans="1:34" s="68" customFormat="1" ht="19.399999999999999" customHeight="1">
      <c r="A38" s="110" t="s">
        <v>264</v>
      </c>
      <c r="B38" s="62" t="s">
        <v>253</v>
      </c>
      <c r="C38" s="87">
        <v>17326113</v>
      </c>
      <c r="D38" s="87">
        <v>0</v>
      </c>
      <c r="E38" s="87">
        <v>17326113</v>
      </c>
      <c r="F38" s="87">
        <v>17326113</v>
      </c>
      <c r="G38" s="87">
        <v>0</v>
      </c>
      <c r="H38" s="87">
        <v>17326113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91"/>
      <c r="AE38" s="91"/>
      <c r="AF38" s="91"/>
    </row>
    <row r="39" spans="1:34" s="68" customFormat="1" ht="19.399999999999999" customHeight="1">
      <c r="A39" s="111"/>
      <c r="B39" s="61" t="s">
        <v>254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91"/>
      <c r="AE39" s="91"/>
      <c r="AF39" s="91"/>
    </row>
    <row r="40" spans="1:34" s="68" customFormat="1" ht="19.399999999999999" customHeight="1">
      <c r="A40" s="112"/>
      <c r="B40" s="61" t="s">
        <v>255</v>
      </c>
      <c r="C40" s="87">
        <v>36676196.149999999</v>
      </c>
      <c r="D40" s="87">
        <v>14822445</v>
      </c>
      <c r="E40" s="87">
        <v>51498641.149999999</v>
      </c>
      <c r="F40" s="87">
        <v>36676196.149999999</v>
      </c>
      <c r="G40" s="87">
        <v>14822445</v>
      </c>
      <c r="H40" s="87">
        <v>51498641.149999999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  <c r="AD40" s="91"/>
      <c r="AE40" s="91"/>
      <c r="AF40" s="91"/>
    </row>
    <row r="41" spans="1:34" ht="19.399999999999999" customHeight="1" thickBot="1">
      <c r="A41" s="60" t="s">
        <v>256</v>
      </c>
      <c r="B41" s="59"/>
      <c r="C41" s="88">
        <v>54002309.149999999</v>
      </c>
      <c r="D41" s="88">
        <v>14822445</v>
      </c>
      <c r="E41" s="88">
        <v>68824754.150000006</v>
      </c>
      <c r="F41" s="88">
        <v>54002309.149999999</v>
      </c>
      <c r="G41" s="88">
        <v>14822445</v>
      </c>
      <c r="H41" s="88">
        <v>68824754.150000006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91"/>
      <c r="AE41" s="91"/>
      <c r="AF41" s="91"/>
      <c r="AG41" s="68"/>
      <c r="AH41" s="68"/>
    </row>
    <row r="42" spans="1:34" s="68" customFormat="1" ht="19.399999999999999" customHeight="1">
      <c r="A42" s="110" t="s">
        <v>265</v>
      </c>
      <c r="B42" s="62" t="s">
        <v>253</v>
      </c>
      <c r="C42" s="87">
        <v>372612</v>
      </c>
      <c r="D42" s="87">
        <v>0</v>
      </c>
      <c r="E42" s="87">
        <v>372612</v>
      </c>
      <c r="F42" s="87">
        <v>372612</v>
      </c>
      <c r="G42" s="87">
        <v>0</v>
      </c>
      <c r="H42" s="87">
        <v>372612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91"/>
      <c r="AE42" s="91"/>
      <c r="AF42" s="91"/>
    </row>
    <row r="43" spans="1:34" s="68" customFormat="1" ht="19.399999999999999" customHeight="1">
      <c r="A43" s="111"/>
      <c r="B43" s="61" t="s">
        <v>254</v>
      </c>
      <c r="C43" s="87">
        <v>0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91"/>
      <c r="AE43" s="91"/>
      <c r="AF43" s="91"/>
    </row>
    <row r="44" spans="1:34" s="68" customFormat="1" ht="19.399999999999999" customHeight="1">
      <c r="A44" s="112"/>
      <c r="B44" s="61" t="s">
        <v>255</v>
      </c>
      <c r="C44" s="87">
        <v>45774858.579999998</v>
      </c>
      <c r="D44" s="87">
        <v>61275420.789999999</v>
      </c>
      <c r="E44" s="87">
        <v>107050279.40000001</v>
      </c>
      <c r="F44" s="87">
        <v>45774858.579999998</v>
      </c>
      <c r="G44" s="87">
        <v>61275420.789999999</v>
      </c>
      <c r="H44" s="87">
        <v>107050279.40000001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91"/>
      <c r="AE44" s="91"/>
      <c r="AF44" s="91"/>
    </row>
    <row r="45" spans="1:34" ht="19.399999999999999" customHeight="1" thickBot="1">
      <c r="A45" s="60" t="s">
        <v>256</v>
      </c>
      <c r="B45" s="59"/>
      <c r="C45" s="88">
        <v>46147470.579999998</v>
      </c>
      <c r="D45" s="88">
        <v>61275420.789999999</v>
      </c>
      <c r="E45" s="88">
        <v>107422891.40000001</v>
      </c>
      <c r="F45" s="88">
        <v>46147470.579999998</v>
      </c>
      <c r="G45" s="88">
        <v>61275420.789999999</v>
      </c>
      <c r="H45" s="88">
        <v>107422891.40000001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91"/>
      <c r="AE45" s="91"/>
      <c r="AF45" s="91"/>
      <c r="AG45" s="68"/>
      <c r="AH45" s="68"/>
    </row>
    <row r="46" spans="1:34" s="68" customFormat="1" ht="19.399999999999999" customHeight="1">
      <c r="A46" s="110" t="s">
        <v>266</v>
      </c>
      <c r="B46" s="62" t="s">
        <v>253</v>
      </c>
      <c r="C46" s="87">
        <v>4103010</v>
      </c>
      <c r="D46" s="87">
        <v>169205.3</v>
      </c>
      <c r="E46" s="87">
        <v>4272215.3</v>
      </c>
      <c r="F46" s="87">
        <v>4103010</v>
      </c>
      <c r="G46" s="87">
        <v>169205.3</v>
      </c>
      <c r="H46" s="87">
        <v>4272215.3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91"/>
      <c r="AE46" s="91"/>
      <c r="AF46" s="91"/>
    </row>
    <row r="47" spans="1:34" s="68" customFormat="1" ht="19.399999999999999" customHeight="1">
      <c r="A47" s="111"/>
      <c r="B47" s="61" t="s">
        <v>254</v>
      </c>
      <c r="C47" s="87">
        <v>73491314</v>
      </c>
      <c r="D47" s="87">
        <v>109491075</v>
      </c>
      <c r="E47" s="87">
        <v>182982389</v>
      </c>
      <c r="F47" s="87">
        <v>7531178</v>
      </c>
      <c r="G47" s="87">
        <v>0</v>
      </c>
      <c r="H47" s="87">
        <v>7531178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65960136</v>
      </c>
      <c r="Y47" s="87">
        <v>109491075</v>
      </c>
      <c r="Z47" s="87">
        <v>175451211</v>
      </c>
      <c r="AA47" s="87">
        <v>0</v>
      </c>
      <c r="AB47" s="87">
        <v>0</v>
      </c>
      <c r="AC47" s="87">
        <v>0</v>
      </c>
      <c r="AD47" s="91"/>
      <c r="AE47" s="91"/>
      <c r="AF47" s="91"/>
    </row>
    <row r="48" spans="1:34" s="68" customFormat="1" ht="19.399999999999999" customHeight="1">
      <c r="A48" s="112"/>
      <c r="B48" s="61" t="s">
        <v>255</v>
      </c>
      <c r="C48" s="87">
        <v>139150681.30000001</v>
      </c>
      <c r="D48" s="87">
        <v>26702159</v>
      </c>
      <c r="E48" s="87">
        <v>165852840.30000001</v>
      </c>
      <c r="F48" s="87">
        <v>139150681.30000001</v>
      </c>
      <c r="G48" s="87">
        <v>26702159</v>
      </c>
      <c r="H48" s="87">
        <v>165852840.30000001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91"/>
      <c r="AE48" s="91"/>
      <c r="AF48" s="91"/>
    </row>
    <row r="49" spans="1:34" ht="19.399999999999999" customHeight="1" thickBot="1">
      <c r="A49" s="60" t="s">
        <v>256</v>
      </c>
      <c r="B49" s="59"/>
      <c r="C49" s="88">
        <v>216745005.30000001</v>
      </c>
      <c r="D49" s="88">
        <v>136362439.30000001</v>
      </c>
      <c r="E49" s="88">
        <v>353107444.60000002</v>
      </c>
      <c r="F49" s="88">
        <v>150784869.30000001</v>
      </c>
      <c r="G49" s="88">
        <v>26871364.300000001</v>
      </c>
      <c r="H49" s="88">
        <v>177656233.59999999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65960136</v>
      </c>
      <c r="Y49" s="88">
        <v>109491075</v>
      </c>
      <c r="Z49" s="88">
        <v>175451211</v>
      </c>
      <c r="AA49" s="88">
        <v>0</v>
      </c>
      <c r="AB49" s="88">
        <v>0</v>
      </c>
      <c r="AC49" s="88">
        <v>0</v>
      </c>
      <c r="AD49" s="91"/>
      <c r="AE49" s="91"/>
      <c r="AF49" s="91"/>
      <c r="AG49" s="68"/>
      <c r="AH49" s="68"/>
    </row>
    <row r="50" spans="1:34" s="68" customFormat="1" ht="19.399999999999999" customHeight="1">
      <c r="A50" s="110" t="s">
        <v>267</v>
      </c>
      <c r="B50" s="62" t="s">
        <v>253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91"/>
      <c r="AE50" s="91"/>
      <c r="AF50" s="91"/>
    </row>
    <row r="51" spans="1:34" s="68" customFormat="1" ht="19.399999999999999" customHeight="1">
      <c r="A51" s="111"/>
      <c r="B51" s="61" t="s">
        <v>254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91"/>
      <c r="AE51" s="91"/>
      <c r="AF51" s="91"/>
    </row>
    <row r="52" spans="1:34" s="68" customFormat="1" ht="19.399999999999999" customHeight="1">
      <c r="A52" s="112"/>
      <c r="B52" s="61" t="s">
        <v>255</v>
      </c>
      <c r="C52" s="87">
        <v>16118356</v>
      </c>
      <c r="D52" s="87">
        <v>50629997</v>
      </c>
      <c r="E52" s="87">
        <v>66748353</v>
      </c>
      <c r="F52" s="87">
        <v>16118356</v>
      </c>
      <c r="G52" s="87">
        <v>50629997</v>
      </c>
      <c r="H52" s="87">
        <v>66748353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  <c r="AD52" s="91"/>
      <c r="AE52" s="91"/>
      <c r="AF52" s="91"/>
    </row>
    <row r="53" spans="1:34" ht="19.399999999999999" customHeight="1" thickBot="1">
      <c r="A53" s="60" t="s">
        <v>256</v>
      </c>
      <c r="B53" s="59"/>
      <c r="C53" s="88">
        <v>16118356</v>
      </c>
      <c r="D53" s="88">
        <v>50629997</v>
      </c>
      <c r="E53" s="88">
        <v>66748353</v>
      </c>
      <c r="F53" s="88">
        <v>16118356</v>
      </c>
      <c r="G53" s="88">
        <v>50629997</v>
      </c>
      <c r="H53" s="88">
        <v>66748353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91"/>
      <c r="AE53" s="91"/>
      <c r="AF53" s="91"/>
      <c r="AG53" s="68"/>
      <c r="AH53" s="68"/>
    </row>
    <row r="54" spans="1:34" s="68" customFormat="1" ht="19.399999999999999" customHeight="1">
      <c r="A54" s="110" t="s">
        <v>268</v>
      </c>
      <c r="B54" s="62" t="s">
        <v>253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  <c r="AD54" s="91"/>
      <c r="AE54" s="91"/>
      <c r="AF54" s="91"/>
    </row>
    <row r="55" spans="1:34" s="68" customFormat="1" ht="19.399999999999999" customHeight="1">
      <c r="A55" s="111"/>
      <c r="B55" s="61" t="s">
        <v>254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  <c r="AD55" s="91"/>
      <c r="AE55" s="91"/>
      <c r="AF55" s="91"/>
    </row>
    <row r="56" spans="1:34" s="68" customFormat="1" ht="19.399999999999999" customHeight="1">
      <c r="A56" s="112"/>
      <c r="B56" s="61" t="s">
        <v>255</v>
      </c>
      <c r="C56" s="87">
        <v>6703764</v>
      </c>
      <c r="D56" s="87">
        <v>1332069</v>
      </c>
      <c r="E56" s="87">
        <v>8035833</v>
      </c>
      <c r="F56" s="87">
        <v>6703764</v>
      </c>
      <c r="G56" s="87">
        <v>1332069</v>
      </c>
      <c r="H56" s="87">
        <v>8035833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  <c r="AD56" s="91"/>
      <c r="AE56" s="91"/>
      <c r="AF56" s="91"/>
    </row>
    <row r="57" spans="1:34" ht="19.399999999999999" customHeight="1" thickBot="1">
      <c r="A57" s="60" t="s">
        <v>256</v>
      </c>
      <c r="B57" s="59"/>
      <c r="C57" s="88">
        <v>6703764</v>
      </c>
      <c r="D57" s="88">
        <v>1332069</v>
      </c>
      <c r="E57" s="88">
        <v>8035833</v>
      </c>
      <c r="F57" s="88">
        <v>6703764</v>
      </c>
      <c r="G57" s="88">
        <v>1332069</v>
      </c>
      <c r="H57" s="88">
        <v>8035833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91"/>
      <c r="AE57" s="91"/>
      <c r="AF57" s="91"/>
      <c r="AG57" s="68"/>
      <c r="AH57" s="68"/>
    </row>
    <row r="58" spans="1:34" s="68" customFormat="1" ht="19.399999999999999" customHeight="1">
      <c r="A58" s="110" t="s">
        <v>269</v>
      </c>
      <c r="B58" s="62" t="s">
        <v>253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  <c r="AD58" s="91"/>
      <c r="AE58" s="91"/>
      <c r="AF58" s="91"/>
    </row>
    <row r="59" spans="1:34" s="68" customFormat="1" ht="19.399999999999999" customHeight="1">
      <c r="A59" s="111"/>
      <c r="B59" s="61" t="s">
        <v>254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  <c r="AD59" s="91"/>
      <c r="AE59" s="91"/>
      <c r="AF59" s="91"/>
    </row>
    <row r="60" spans="1:34" s="68" customFormat="1" ht="19.399999999999999" customHeight="1">
      <c r="A60" s="112"/>
      <c r="B60" s="61" t="s">
        <v>255</v>
      </c>
      <c r="C60" s="87">
        <v>4831866</v>
      </c>
      <c r="D60" s="87">
        <v>2245169</v>
      </c>
      <c r="E60" s="87">
        <v>7077035</v>
      </c>
      <c r="F60" s="87">
        <v>4831866</v>
      </c>
      <c r="G60" s="87">
        <v>2245169</v>
      </c>
      <c r="H60" s="87">
        <v>7077035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  <c r="AD60" s="91"/>
      <c r="AE60" s="91"/>
      <c r="AF60" s="91"/>
    </row>
    <row r="61" spans="1:34" ht="19.399999999999999" customHeight="1" thickBot="1">
      <c r="A61" s="60" t="s">
        <v>256</v>
      </c>
      <c r="B61" s="59"/>
      <c r="C61" s="88">
        <v>4831866</v>
      </c>
      <c r="D61" s="88">
        <v>2245169</v>
      </c>
      <c r="E61" s="88">
        <v>7077035</v>
      </c>
      <c r="F61" s="88">
        <v>4831866</v>
      </c>
      <c r="G61" s="88">
        <v>2245169</v>
      </c>
      <c r="H61" s="88">
        <v>7077035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91"/>
      <c r="AE61" s="91"/>
      <c r="AF61" s="91"/>
      <c r="AG61" s="68"/>
      <c r="AH61" s="68"/>
    </row>
    <row r="62" spans="1:34" s="68" customFormat="1" ht="19.399999999999999" customHeight="1">
      <c r="A62" s="110" t="s">
        <v>270</v>
      </c>
      <c r="B62" s="62" t="s">
        <v>253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  <c r="AD62" s="91"/>
      <c r="AE62" s="91"/>
      <c r="AF62" s="91"/>
    </row>
    <row r="63" spans="1:34" s="68" customFormat="1" ht="19.399999999999999" customHeight="1">
      <c r="A63" s="111"/>
      <c r="B63" s="61" t="s">
        <v>254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91"/>
      <c r="AE63" s="91"/>
      <c r="AF63" s="91"/>
    </row>
    <row r="64" spans="1:34" s="68" customFormat="1" ht="19.399999999999999" customHeight="1">
      <c r="A64" s="112"/>
      <c r="B64" s="61" t="s">
        <v>255</v>
      </c>
      <c r="C64" s="87">
        <v>15984020.199999999</v>
      </c>
      <c r="D64" s="87">
        <v>8230347.79</v>
      </c>
      <c r="E64" s="87">
        <v>24214367.989999998</v>
      </c>
      <c r="F64" s="87">
        <v>15984020.199999999</v>
      </c>
      <c r="G64" s="87">
        <v>8230347.79</v>
      </c>
      <c r="H64" s="87">
        <v>24214367.989999998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  <c r="AD64" s="91"/>
      <c r="AE64" s="91"/>
      <c r="AF64" s="91"/>
    </row>
    <row r="65" spans="1:34" ht="19.399999999999999" customHeight="1" thickBot="1">
      <c r="A65" s="60" t="s">
        <v>256</v>
      </c>
      <c r="B65" s="59"/>
      <c r="C65" s="88">
        <v>15984020.199999999</v>
      </c>
      <c r="D65" s="88">
        <v>8230347.79</v>
      </c>
      <c r="E65" s="88">
        <v>24214367.989999998</v>
      </c>
      <c r="F65" s="88">
        <v>15984020.199999999</v>
      </c>
      <c r="G65" s="88">
        <v>8230347.79</v>
      </c>
      <c r="H65" s="88">
        <v>24214367.989999998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91"/>
      <c r="AE65" s="91"/>
      <c r="AF65" s="91"/>
      <c r="AG65" s="68"/>
      <c r="AH65" s="68"/>
    </row>
    <row r="66" spans="1:34" s="68" customFormat="1" ht="19.399999999999999" customHeight="1">
      <c r="A66" s="110" t="s">
        <v>271</v>
      </c>
      <c r="B66" s="62" t="s">
        <v>253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  <c r="AD66" s="91"/>
      <c r="AE66" s="91"/>
      <c r="AF66" s="91"/>
    </row>
    <row r="67" spans="1:34" s="68" customFormat="1" ht="19.399999999999999" customHeight="1">
      <c r="A67" s="111"/>
      <c r="B67" s="61" t="s">
        <v>254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  <c r="AD67" s="91"/>
      <c r="AE67" s="91"/>
      <c r="AF67" s="91"/>
    </row>
    <row r="68" spans="1:34" s="68" customFormat="1" ht="19.399999999999999" customHeight="1">
      <c r="A68" s="112"/>
      <c r="B68" s="61" t="s">
        <v>255</v>
      </c>
      <c r="C68" s="87">
        <v>4478208</v>
      </c>
      <c r="D68" s="87">
        <v>983229</v>
      </c>
      <c r="E68" s="87">
        <v>5461437</v>
      </c>
      <c r="F68" s="87">
        <v>4478208</v>
      </c>
      <c r="G68" s="87">
        <v>983229</v>
      </c>
      <c r="H68" s="87">
        <v>5461437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  <c r="AD68" s="91"/>
      <c r="AE68" s="91"/>
      <c r="AF68" s="91"/>
    </row>
    <row r="69" spans="1:34" ht="19.399999999999999" customHeight="1" thickBot="1">
      <c r="A69" s="60" t="s">
        <v>256</v>
      </c>
      <c r="B69" s="59"/>
      <c r="C69" s="88">
        <v>4478208</v>
      </c>
      <c r="D69" s="88">
        <v>983229</v>
      </c>
      <c r="E69" s="88">
        <v>5461437</v>
      </c>
      <c r="F69" s="88">
        <v>4478208</v>
      </c>
      <c r="G69" s="88">
        <v>983229</v>
      </c>
      <c r="H69" s="88">
        <v>5461437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91"/>
      <c r="AE69" s="91"/>
      <c r="AF69" s="91"/>
      <c r="AG69" s="68"/>
      <c r="AH69" s="68"/>
    </row>
    <row r="70" spans="1:34" s="68" customFormat="1" ht="19.399999999999999" customHeight="1">
      <c r="A70" s="110" t="s">
        <v>272</v>
      </c>
      <c r="B70" s="62" t="s">
        <v>253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  <c r="AD70" s="91"/>
      <c r="AE70" s="91"/>
      <c r="AF70" s="91"/>
    </row>
    <row r="71" spans="1:34" s="68" customFormat="1" ht="19.399999999999999" customHeight="1">
      <c r="A71" s="111"/>
      <c r="B71" s="61" t="s">
        <v>254</v>
      </c>
      <c r="C71" s="87">
        <v>9004245.4629999995</v>
      </c>
      <c r="D71" s="87">
        <v>0</v>
      </c>
      <c r="E71" s="87">
        <v>9004245.4629999995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9004245.4629999995</v>
      </c>
      <c r="V71" s="87">
        <v>0</v>
      </c>
      <c r="W71" s="87">
        <v>9004245.4629999995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  <c r="AD71" s="91"/>
      <c r="AE71" s="91"/>
      <c r="AF71" s="91"/>
    </row>
    <row r="72" spans="1:34" s="68" customFormat="1" ht="19.399999999999999" customHeight="1">
      <c r="A72" s="112"/>
      <c r="B72" s="61" t="s">
        <v>255</v>
      </c>
      <c r="C72" s="87">
        <v>28150690</v>
      </c>
      <c r="D72" s="87">
        <v>0</v>
      </c>
      <c r="E72" s="87">
        <v>28150690</v>
      </c>
      <c r="F72" s="87">
        <v>28150690</v>
      </c>
      <c r="G72" s="87">
        <v>0</v>
      </c>
      <c r="H72" s="87">
        <v>28150690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  <c r="AD72" s="91"/>
      <c r="AE72" s="91"/>
      <c r="AF72" s="91"/>
    </row>
    <row r="73" spans="1:34" ht="19.399999999999999" customHeight="1" thickBot="1">
      <c r="A73" s="60" t="s">
        <v>256</v>
      </c>
      <c r="B73" s="59"/>
      <c r="C73" s="88">
        <v>37154935.460000001</v>
      </c>
      <c r="D73" s="88">
        <v>0</v>
      </c>
      <c r="E73" s="88">
        <v>37154935.460000001</v>
      </c>
      <c r="F73" s="88">
        <v>28150690</v>
      </c>
      <c r="G73" s="88">
        <v>0</v>
      </c>
      <c r="H73" s="88">
        <v>28150690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9004245.4629999995</v>
      </c>
      <c r="V73" s="88">
        <v>0</v>
      </c>
      <c r="W73" s="88">
        <v>9004245.4629999995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91"/>
      <c r="AE73" s="91"/>
      <c r="AF73" s="91"/>
      <c r="AG73" s="68"/>
      <c r="AH73" s="68"/>
    </row>
    <row r="74" spans="1:34" s="68" customFormat="1" ht="19.399999999999999" customHeight="1">
      <c r="A74" s="110" t="s">
        <v>273</v>
      </c>
      <c r="B74" s="62" t="s">
        <v>253</v>
      </c>
      <c r="C74" s="87">
        <v>5623999484</v>
      </c>
      <c r="D74" s="87">
        <v>3890096753</v>
      </c>
      <c r="E74" s="87">
        <v>9514096237</v>
      </c>
      <c r="F74" s="87">
        <v>4844420103</v>
      </c>
      <c r="G74" s="87">
        <v>3239966509</v>
      </c>
      <c r="H74" s="87">
        <v>8084386613</v>
      </c>
      <c r="I74" s="87">
        <v>516567834.89999998</v>
      </c>
      <c r="J74" s="87">
        <v>339927156</v>
      </c>
      <c r="K74" s="87">
        <v>856494990.89999998</v>
      </c>
      <c r="L74" s="87">
        <v>71677255.069999993</v>
      </c>
      <c r="M74" s="87">
        <v>72123440</v>
      </c>
      <c r="N74" s="87">
        <v>143800695.09999999</v>
      </c>
      <c r="O74" s="87">
        <v>0</v>
      </c>
      <c r="P74" s="87">
        <v>0</v>
      </c>
      <c r="Q74" s="87">
        <v>0</v>
      </c>
      <c r="R74" s="87">
        <v>5333977</v>
      </c>
      <c r="S74" s="87">
        <v>305883</v>
      </c>
      <c r="T74" s="87">
        <v>5639860</v>
      </c>
      <c r="U74" s="87">
        <v>178666746</v>
      </c>
      <c r="V74" s="87">
        <v>175194430</v>
      </c>
      <c r="W74" s="87">
        <v>353861176</v>
      </c>
      <c r="X74" s="87">
        <v>0</v>
      </c>
      <c r="Y74" s="87">
        <v>0</v>
      </c>
      <c r="Z74" s="87">
        <v>0</v>
      </c>
      <c r="AA74" s="87">
        <v>7333567.7999999998</v>
      </c>
      <c r="AB74" s="87">
        <v>62579335.039999999</v>
      </c>
      <c r="AC74" s="87">
        <v>69912902.840000004</v>
      </c>
      <c r="AD74" s="91"/>
      <c r="AE74" s="91"/>
      <c r="AF74" s="91"/>
    </row>
    <row r="75" spans="1:34" s="68" customFormat="1" ht="19.399999999999999" customHeight="1">
      <c r="A75" s="111"/>
      <c r="B75" s="61" t="s">
        <v>254</v>
      </c>
      <c r="C75" s="87">
        <v>3284406693</v>
      </c>
      <c r="D75" s="87">
        <v>1947982222</v>
      </c>
      <c r="E75" s="87">
        <v>5232388915</v>
      </c>
      <c r="F75" s="87">
        <v>1185660708</v>
      </c>
      <c r="G75" s="87">
        <v>1037538180</v>
      </c>
      <c r="H75" s="87">
        <v>2223198888</v>
      </c>
      <c r="I75" s="87">
        <v>324915678</v>
      </c>
      <c r="J75" s="87">
        <v>68959202.620000005</v>
      </c>
      <c r="K75" s="87">
        <v>393874880.60000002</v>
      </c>
      <c r="L75" s="87">
        <v>8501914</v>
      </c>
      <c r="M75" s="87">
        <v>9602680</v>
      </c>
      <c r="N75" s="87">
        <v>18104594</v>
      </c>
      <c r="O75" s="87">
        <v>0</v>
      </c>
      <c r="P75" s="87">
        <v>0</v>
      </c>
      <c r="Q75" s="87">
        <v>0</v>
      </c>
      <c r="R75" s="87">
        <v>172636</v>
      </c>
      <c r="S75" s="87">
        <v>0</v>
      </c>
      <c r="T75" s="87">
        <v>172636</v>
      </c>
      <c r="U75" s="87">
        <v>1455309192</v>
      </c>
      <c r="V75" s="87">
        <v>692904217</v>
      </c>
      <c r="W75" s="87">
        <v>2148213409</v>
      </c>
      <c r="X75" s="87">
        <v>308164379</v>
      </c>
      <c r="Y75" s="87">
        <v>0</v>
      </c>
      <c r="Z75" s="87">
        <v>308164379</v>
      </c>
      <c r="AA75" s="87">
        <v>1682186</v>
      </c>
      <c r="AB75" s="87">
        <v>138977942</v>
      </c>
      <c r="AC75" s="87">
        <v>140660128</v>
      </c>
      <c r="AD75" s="91"/>
      <c r="AE75" s="91"/>
      <c r="AF75" s="91"/>
    </row>
    <row r="76" spans="1:34" s="68" customFormat="1" ht="19.399999999999999" customHeight="1">
      <c r="A76" s="112"/>
      <c r="B76" s="61" t="s">
        <v>255</v>
      </c>
      <c r="C76" s="87">
        <v>17593797292</v>
      </c>
      <c r="D76" s="87">
        <v>11924075300</v>
      </c>
      <c r="E76" s="87">
        <v>29517872592</v>
      </c>
      <c r="F76" s="87">
        <v>7340484064</v>
      </c>
      <c r="G76" s="87">
        <v>7250568797</v>
      </c>
      <c r="H76" s="87">
        <v>14591052861</v>
      </c>
      <c r="I76" s="87">
        <v>3952986610</v>
      </c>
      <c r="J76" s="87">
        <v>2706367720</v>
      </c>
      <c r="K76" s="87">
        <v>6659354330</v>
      </c>
      <c r="L76" s="87">
        <v>5201514</v>
      </c>
      <c r="M76" s="87">
        <v>5527873</v>
      </c>
      <c r="N76" s="87">
        <v>10729387</v>
      </c>
      <c r="O76" s="87">
        <v>0</v>
      </c>
      <c r="P76" s="87">
        <v>0</v>
      </c>
      <c r="Q76" s="87">
        <v>0</v>
      </c>
      <c r="R76" s="87">
        <v>111200</v>
      </c>
      <c r="S76" s="87">
        <v>3745877</v>
      </c>
      <c r="T76" s="87">
        <v>3857077</v>
      </c>
      <c r="U76" s="87">
        <v>6295013905</v>
      </c>
      <c r="V76" s="87">
        <v>1957865033</v>
      </c>
      <c r="W76" s="87">
        <v>8252878938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</v>
      </c>
      <c r="AD76" s="91"/>
      <c r="AE76" s="91"/>
      <c r="AF76" s="91"/>
    </row>
    <row r="77" spans="1:34" ht="19.399999999999999" customHeight="1" thickBot="1">
      <c r="A77" s="60" t="s">
        <v>256</v>
      </c>
      <c r="B77" s="59"/>
      <c r="C77" s="88">
        <v>26502203469</v>
      </c>
      <c r="D77" s="88">
        <v>17762154275</v>
      </c>
      <c r="E77" s="88">
        <v>44264357744</v>
      </c>
      <c r="F77" s="88">
        <v>13370564875</v>
      </c>
      <c r="G77" s="88">
        <v>11528073486</v>
      </c>
      <c r="H77" s="88">
        <v>24898638362</v>
      </c>
      <c r="I77" s="88">
        <v>4794470123</v>
      </c>
      <c r="J77" s="88">
        <v>3115254079</v>
      </c>
      <c r="K77" s="88">
        <v>7909724201</v>
      </c>
      <c r="L77" s="88">
        <v>85380683.069999993</v>
      </c>
      <c r="M77" s="88">
        <v>87253993</v>
      </c>
      <c r="N77" s="88">
        <v>172634676.09999999</v>
      </c>
      <c r="O77" s="88">
        <v>0</v>
      </c>
      <c r="P77" s="88">
        <v>0</v>
      </c>
      <c r="Q77" s="88">
        <v>0</v>
      </c>
      <c r="R77" s="88">
        <v>5617813</v>
      </c>
      <c r="S77" s="88">
        <v>4051760</v>
      </c>
      <c r="T77" s="88">
        <v>9669573</v>
      </c>
      <c r="U77" s="88">
        <v>7928989843</v>
      </c>
      <c r="V77" s="88">
        <v>2825963680</v>
      </c>
      <c r="W77" s="88">
        <v>10754953523</v>
      </c>
      <c r="X77" s="88">
        <v>308164379</v>
      </c>
      <c r="Y77" s="88">
        <v>0</v>
      </c>
      <c r="Z77" s="88">
        <v>308164379</v>
      </c>
      <c r="AA77" s="88">
        <v>9015753.8000000007</v>
      </c>
      <c r="AB77" s="88">
        <v>201557277</v>
      </c>
      <c r="AC77" s="88">
        <v>210573030.80000001</v>
      </c>
      <c r="AD77" s="91"/>
      <c r="AE77" s="91"/>
      <c r="AF77" s="91"/>
      <c r="AG77" s="68"/>
      <c r="AH77" s="68"/>
    </row>
    <row r="78" spans="1:34" s="68" customFormat="1" ht="19.399999999999999" customHeight="1">
      <c r="A78" s="110" t="s">
        <v>274</v>
      </c>
      <c r="B78" s="62" t="s">
        <v>253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  <c r="AD78" s="91"/>
      <c r="AE78" s="91"/>
      <c r="AF78" s="91"/>
    </row>
    <row r="79" spans="1:34" s="68" customFormat="1" ht="19.399999999999999" customHeight="1">
      <c r="A79" s="111"/>
      <c r="B79" s="61" t="s">
        <v>254</v>
      </c>
      <c r="C79" s="87">
        <v>289547218.39999998</v>
      </c>
      <c r="D79" s="87">
        <v>498182983.39999998</v>
      </c>
      <c r="E79" s="87">
        <v>787730201.89999998</v>
      </c>
      <c r="F79" s="87">
        <v>284994035.39999998</v>
      </c>
      <c r="G79" s="87">
        <v>498182983.39999998</v>
      </c>
      <c r="H79" s="87">
        <v>783177018.89999998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4553183</v>
      </c>
      <c r="V79" s="87">
        <v>0</v>
      </c>
      <c r="W79" s="87">
        <v>4553183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  <c r="AD79" s="91"/>
      <c r="AE79" s="91"/>
      <c r="AF79" s="91"/>
    </row>
    <row r="80" spans="1:34" s="68" customFormat="1" ht="19.399999999999999" customHeight="1">
      <c r="A80" s="112"/>
      <c r="B80" s="61" t="s">
        <v>255</v>
      </c>
      <c r="C80" s="87">
        <v>2570970583</v>
      </c>
      <c r="D80" s="87">
        <v>1856000979</v>
      </c>
      <c r="E80" s="87">
        <v>4426971562</v>
      </c>
      <c r="F80" s="87">
        <v>2570970583</v>
      </c>
      <c r="G80" s="87">
        <v>1856000979</v>
      </c>
      <c r="H80" s="87">
        <v>4426971562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  <c r="AD80" s="91"/>
      <c r="AE80" s="91"/>
      <c r="AF80" s="91"/>
    </row>
    <row r="81" spans="1:34" ht="19.399999999999999" customHeight="1" thickBot="1">
      <c r="A81" s="60" t="s">
        <v>256</v>
      </c>
      <c r="B81" s="59"/>
      <c r="C81" s="88">
        <v>2860517801</v>
      </c>
      <c r="D81" s="88">
        <v>2354183963</v>
      </c>
      <c r="E81" s="88">
        <v>5214701764</v>
      </c>
      <c r="F81" s="88">
        <v>2855964618</v>
      </c>
      <c r="G81" s="88">
        <v>2354183963</v>
      </c>
      <c r="H81" s="88">
        <v>5210148581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4553183</v>
      </c>
      <c r="V81" s="88">
        <v>0</v>
      </c>
      <c r="W81" s="88">
        <v>4553183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91"/>
      <c r="AE81" s="91"/>
      <c r="AF81" s="91"/>
      <c r="AG81" s="68"/>
      <c r="AH81" s="68"/>
    </row>
    <row r="82" spans="1:34" s="68" customFormat="1" ht="19.399999999999999" customHeight="1">
      <c r="A82" s="110" t="s">
        <v>275</v>
      </c>
      <c r="B82" s="62" t="s">
        <v>253</v>
      </c>
      <c r="C82" s="87">
        <v>514576148.10000002</v>
      </c>
      <c r="D82" s="87">
        <v>558278431.39999998</v>
      </c>
      <c r="E82" s="87">
        <v>1072854580</v>
      </c>
      <c r="F82" s="87">
        <v>514576148.10000002</v>
      </c>
      <c r="G82" s="87">
        <v>558278431.39999998</v>
      </c>
      <c r="H82" s="87">
        <v>1072854580</v>
      </c>
      <c r="I82" s="87">
        <v>0</v>
      </c>
      <c r="J82" s="87">
        <v>0</v>
      </c>
      <c r="K82" s="87">
        <v>0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  <c r="AD82" s="91"/>
      <c r="AE82" s="91"/>
      <c r="AF82" s="91"/>
    </row>
    <row r="83" spans="1:34" s="68" customFormat="1" ht="19.399999999999999" customHeight="1">
      <c r="A83" s="111"/>
      <c r="B83" s="61" t="s">
        <v>254</v>
      </c>
      <c r="C83" s="87">
        <v>349215161.89999998</v>
      </c>
      <c r="D83" s="87">
        <v>293417266.89999998</v>
      </c>
      <c r="E83" s="87">
        <v>642632428.79999995</v>
      </c>
      <c r="F83" s="87">
        <v>319248074</v>
      </c>
      <c r="G83" s="87">
        <v>261644184.69999999</v>
      </c>
      <c r="H83" s="87">
        <v>580892258.70000005</v>
      </c>
      <c r="I83" s="87">
        <v>29967087.899999999</v>
      </c>
      <c r="J83" s="87">
        <v>31773082.18</v>
      </c>
      <c r="K83" s="87">
        <v>61740170.079999998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  <c r="AD83" s="91"/>
      <c r="AE83" s="91"/>
      <c r="AF83" s="91"/>
    </row>
    <row r="84" spans="1:34" s="68" customFormat="1" ht="19.399999999999999" customHeight="1">
      <c r="A84" s="112"/>
      <c r="B84" s="61" t="s">
        <v>255</v>
      </c>
      <c r="C84" s="87">
        <v>584556804.20000005</v>
      </c>
      <c r="D84" s="87">
        <v>374250454.39999998</v>
      </c>
      <c r="E84" s="87">
        <v>958807258.5</v>
      </c>
      <c r="F84" s="87">
        <v>578823121.20000005</v>
      </c>
      <c r="G84" s="87">
        <v>355774938.39999998</v>
      </c>
      <c r="H84" s="87">
        <v>934598059.5</v>
      </c>
      <c r="I84" s="87">
        <v>5733683</v>
      </c>
      <c r="J84" s="87">
        <v>18475516</v>
      </c>
      <c r="K84" s="87">
        <v>24209199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0</v>
      </c>
      <c r="T84" s="87">
        <v>0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v>0</v>
      </c>
      <c r="AD84" s="91"/>
      <c r="AE84" s="91"/>
      <c r="AF84" s="91"/>
    </row>
    <row r="85" spans="1:34" ht="19.399999999999999" customHeight="1" thickBot="1">
      <c r="A85" s="60" t="s">
        <v>256</v>
      </c>
      <c r="B85" s="59"/>
      <c r="C85" s="88">
        <v>1448348114</v>
      </c>
      <c r="D85" s="88">
        <v>1225946153</v>
      </c>
      <c r="E85" s="88">
        <v>2674294267</v>
      </c>
      <c r="F85" s="88">
        <v>1412647343</v>
      </c>
      <c r="G85" s="88">
        <v>1175697554</v>
      </c>
      <c r="H85" s="88">
        <v>2588344898</v>
      </c>
      <c r="I85" s="88">
        <v>35700770.899999999</v>
      </c>
      <c r="J85" s="88">
        <v>50248598.18</v>
      </c>
      <c r="K85" s="88">
        <v>85949369.079999998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91"/>
      <c r="AE85" s="91"/>
      <c r="AF85" s="91"/>
      <c r="AG85" s="68"/>
      <c r="AH85" s="68"/>
    </row>
    <row r="86" spans="1:34" s="68" customFormat="1" ht="19.399999999999999" customHeight="1">
      <c r="A86" s="110" t="s">
        <v>276</v>
      </c>
      <c r="B86" s="62" t="s">
        <v>253</v>
      </c>
      <c r="C86" s="87">
        <v>35514334</v>
      </c>
      <c r="D86" s="87">
        <v>30385463</v>
      </c>
      <c r="E86" s="87">
        <v>65899797</v>
      </c>
      <c r="F86" s="87">
        <v>35514334</v>
      </c>
      <c r="G86" s="87">
        <v>30385463</v>
      </c>
      <c r="H86" s="87">
        <v>65899797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  <c r="AD86" s="91"/>
      <c r="AE86" s="91"/>
      <c r="AF86" s="91"/>
    </row>
    <row r="87" spans="1:34" s="68" customFormat="1" ht="19.399999999999999" customHeight="1">
      <c r="A87" s="111"/>
      <c r="B87" s="61" t="s">
        <v>254</v>
      </c>
      <c r="C87" s="87">
        <v>5038247</v>
      </c>
      <c r="D87" s="87">
        <v>5087018</v>
      </c>
      <c r="E87" s="87">
        <v>10125265</v>
      </c>
      <c r="F87" s="87">
        <v>5038247</v>
      </c>
      <c r="G87" s="87">
        <v>5087018</v>
      </c>
      <c r="H87" s="87">
        <v>10125265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  <c r="AD87" s="91"/>
      <c r="AE87" s="91"/>
      <c r="AF87" s="91"/>
    </row>
    <row r="88" spans="1:34" s="68" customFormat="1" ht="19.399999999999999" customHeight="1">
      <c r="A88" s="112"/>
      <c r="B88" s="61" t="s">
        <v>255</v>
      </c>
      <c r="C88" s="87">
        <v>673685895.29999995</v>
      </c>
      <c r="D88" s="87">
        <v>154565409</v>
      </c>
      <c r="E88" s="87">
        <v>828251304.29999995</v>
      </c>
      <c r="F88" s="87">
        <v>673685895.29999995</v>
      </c>
      <c r="G88" s="87">
        <v>154565409</v>
      </c>
      <c r="H88" s="87">
        <v>828251304.29999995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  <c r="AD88" s="91"/>
      <c r="AE88" s="91"/>
      <c r="AF88" s="91"/>
    </row>
    <row r="89" spans="1:34" ht="19.399999999999999" customHeight="1" thickBot="1">
      <c r="A89" s="60" t="s">
        <v>256</v>
      </c>
      <c r="B89" s="59"/>
      <c r="C89" s="88">
        <v>714238476.29999995</v>
      </c>
      <c r="D89" s="88">
        <v>190037890</v>
      </c>
      <c r="E89" s="88">
        <v>904276366.29999995</v>
      </c>
      <c r="F89" s="88">
        <v>714238476.29999995</v>
      </c>
      <c r="G89" s="88">
        <v>190037890</v>
      </c>
      <c r="H89" s="88">
        <v>904276366.29999995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91"/>
      <c r="AE89" s="91"/>
      <c r="AF89" s="91"/>
      <c r="AG89" s="68"/>
      <c r="AH89" s="68"/>
    </row>
    <row r="90" spans="1:34" s="68" customFormat="1" ht="19.399999999999999" customHeight="1">
      <c r="A90" s="110" t="s">
        <v>277</v>
      </c>
      <c r="B90" s="62" t="s">
        <v>253</v>
      </c>
      <c r="C90" s="87">
        <v>42685625.049999997</v>
      </c>
      <c r="D90" s="87">
        <v>10509997.83</v>
      </c>
      <c r="E90" s="87">
        <v>53195622.880000003</v>
      </c>
      <c r="F90" s="87">
        <v>42685625.049999997</v>
      </c>
      <c r="G90" s="87">
        <v>9408524.8300000001</v>
      </c>
      <c r="H90" s="87">
        <v>52094149.880000003</v>
      </c>
      <c r="I90" s="87">
        <v>0</v>
      </c>
      <c r="J90" s="87">
        <v>934514</v>
      </c>
      <c r="K90" s="87">
        <v>934514</v>
      </c>
      <c r="L90" s="87">
        <v>0</v>
      </c>
      <c r="M90" s="87">
        <v>0</v>
      </c>
      <c r="N90" s="87">
        <v>0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0</v>
      </c>
      <c r="U90" s="87">
        <v>0</v>
      </c>
      <c r="V90" s="87">
        <v>0</v>
      </c>
      <c r="W90" s="87">
        <v>0</v>
      </c>
      <c r="X90" s="87">
        <v>0</v>
      </c>
      <c r="Y90" s="87">
        <v>0</v>
      </c>
      <c r="Z90" s="87">
        <v>0</v>
      </c>
      <c r="AA90" s="87">
        <v>0</v>
      </c>
      <c r="AB90" s="87">
        <v>166959</v>
      </c>
      <c r="AC90" s="87">
        <v>166959</v>
      </c>
      <c r="AD90" s="91"/>
      <c r="AE90" s="91"/>
      <c r="AF90" s="91"/>
    </row>
    <row r="91" spans="1:34" s="68" customFormat="1" ht="19.399999999999999" customHeight="1">
      <c r="A91" s="111"/>
      <c r="B91" s="61" t="s">
        <v>254</v>
      </c>
      <c r="C91" s="87">
        <v>9221466</v>
      </c>
      <c r="D91" s="87">
        <v>6763240</v>
      </c>
      <c r="E91" s="87">
        <v>15984706</v>
      </c>
      <c r="F91" s="87">
        <v>9221466</v>
      </c>
      <c r="G91" s="87">
        <v>0</v>
      </c>
      <c r="H91" s="87">
        <v>9221466</v>
      </c>
      <c r="I91" s="87">
        <v>0</v>
      </c>
      <c r="J91" s="87">
        <v>2253805</v>
      </c>
      <c r="K91" s="87">
        <v>2253805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0</v>
      </c>
      <c r="V91" s="87">
        <v>4509435</v>
      </c>
      <c r="W91" s="87">
        <v>4509435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  <c r="AD91" s="91"/>
      <c r="AE91" s="91"/>
      <c r="AF91" s="91"/>
    </row>
    <row r="92" spans="1:34" s="68" customFormat="1" ht="19.399999999999999" customHeight="1">
      <c r="A92" s="112"/>
      <c r="B92" s="61" t="s">
        <v>255</v>
      </c>
      <c r="C92" s="87">
        <v>49452493.399999999</v>
      </c>
      <c r="D92" s="87">
        <v>48674036.640000001</v>
      </c>
      <c r="E92" s="87">
        <v>98126530.040000007</v>
      </c>
      <c r="F92" s="87">
        <v>49452493.399999999</v>
      </c>
      <c r="G92" s="87">
        <v>42332224.57</v>
      </c>
      <c r="H92" s="87">
        <v>91784717.969999999</v>
      </c>
      <c r="I92" s="87">
        <v>0</v>
      </c>
      <c r="J92" s="87">
        <v>1464567</v>
      </c>
      <c r="K92" s="87">
        <v>1464567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0</v>
      </c>
      <c r="S92" s="87">
        <v>4877245.0710000005</v>
      </c>
      <c r="T92" s="87">
        <v>4877245.0710000005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  <c r="AD92" s="91"/>
      <c r="AE92" s="91"/>
      <c r="AF92" s="91"/>
    </row>
    <row r="93" spans="1:34" ht="19.399999999999999" customHeight="1" thickBot="1">
      <c r="A93" s="60" t="s">
        <v>256</v>
      </c>
      <c r="B93" s="59"/>
      <c r="C93" s="88">
        <v>101359584.40000001</v>
      </c>
      <c r="D93" s="88">
        <v>65947274.469999999</v>
      </c>
      <c r="E93" s="88">
        <v>167306858.90000001</v>
      </c>
      <c r="F93" s="88">
        <v>101359584.40000001</v>
      </c>
      <c r="G93" s="88">
        <v>51740749.399999999</v>
      </c>
      <c r="H93" s="88">
        <v>153100333.80000001</v>
      </c>
      <c r="I93" s="88">
        <v>0</v>
      </c>
      <c r="J93" s="88">
        <v>4652886</v>
      </c>
      <c r="K93" s="88">
        <v>4652886</v>
      </c>
      <c r="L93" s="88">
        <v>0</v>
      </c>
      <c r="M93" s="88">
        <v>0</v>
      </c>
      <c r="N93" s="88">
        <v>0</v>
      </c>
      <c r="O93" s="88">
        <v>0</v>
      </c>
      <c r="P93" s="88">
        <v>0</v>
      </c>
      <c r="Q93" s="88">
        <v>0</v>
      </c>
      <c r="R93" s="88">
        <v>0</v>
      </c>
      <c r="S93" s="88">
        <v>4877245.0710000005</v>
      </c>
      <c r="T93" s="88">
        <v>4877245.0710000005</v>
      </c>
      <c r="U93" s="88">
        <v>0</v>
      </c>
      <c r="V93" s="88">
        <v>4509435</v>
      </c>
      <c r="W93" s="88">
        <v>4509435</v>
      </c>
      <c r="X93" s="88">
        <v>0</v>
      </c>
      <c r="Y93" s="88">
        <v>0</v>
      </c>
      <c r="Z93" s="88">
        <v>0</v>
      </c>
      <c r="AA93" s="88">
        <v>0</v>
      </c>
      <c r="AB93" s="88">
        <v>166959</v>
      </c>
      <c r="AC93" s="88">
        <v>166959</v>
      </c>
      <c r="AD93" s="91"/>
      <c r="AE93" s="91"/>
      <c r="AF93" s="91"/>
      <c r="AG93" s="68"/>
      <c r="AH93" s="68"/>
    </row>
    <row r="94" spans="1:34" s="68" customFormat="1" ht="19.399999999999999" customHeight="1">
      <c r="A94" s="110" t="s">
        <v>278</v>
      </c>
      <c r="B94" s="62" t="s">
        <v>253</v>
      </c>
      <c r="C94" s="87">
        <v>469908</v>
      </c>
      <c r="D94" s="87">
        <v>0</v>
      </c>
      <c r="E94" s="87">
        <v>469908</v>
      </c>
      <c r="F94" s="87">
        <v>469908</v>
      </c>
      <c r="G94" s="87">
        <v>0</v>
      </c>
      <c r="H94" s="87">
        <v>469908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  <c r="AD94" s="91"/>
      <c r="AE94" s="91"/>
      <c r="AF94" s="91"/>
    </row>
    <row r="95" spans="1:34" s="68" customFormat="1" ht="19.399999999999999" customHeight="1">
      <c r="A95" s="111"/>
      <c r="B95" s="61" t="s">
        <v>254</v>
      </c>
      <c r="C95" s="87">
        <v>2823837</v>
      </c>
      <c r="D95" s="87">
        <v>0</v>
      </c>
      <c r="E95" s="87">
        <v>2823837</v>
      </c>
      <c r="F95" s="87">
        <v>2823837</v>
      </c>
      <c r="G95" s="87">
        <v>0</v>
      </c>
      <c r="H95" s="87">
        <v>2823837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  <c r="AD95" s="91"/>
      <c r="AE95" s="91"/>
      <c r="AF95" s="91"/>
    </row>
    <row r="96" spans="1:34" s="68" customFormat="1" ht="19.399999999999999" customHeight="1">
      <c r="A96" s="112"/>
      <c r="B96" s="61" t="s">
        <v>255</v>
      </c>
      <c r="C96" s="87">
        <v>717933</v>
      </c>
      <c r="D96" s="87">
        <v>17107656</v>
      </c>
      <c r="E96" s="87">
        <v>17825589</v>
      </c>
      <c r="F96" s="87">
        <v>717933</v>
      </c>
      <c r="G96" s="87">
        <v>17107656</v>
      </c>
      <c r="H96" s="87">
        <v>17825589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  <c r="AD96" s="91"/>
      <c r="AE96" s="91"/>
      <c r="AF96" s="91"/>
    </row>
    <row r="97" spans="1:34" ht="19.399999999999999" customHeight="1" thickBot="1">
      <c r="A97" s="60" t="s">
        <v>256</v>
      </c>
      <c r="B97" s="59"/>
      <c r="C97" s="88">
        <v>4011678</v>
      </c>
      <c r="D97" s="88">
        <v>17107656</v>
      </c>
      <c r="E97" s="88">
        <v>21119334</v>
      </c>
      <c r="F97" s="88">
        <v>4011678</v>
      </c>
      <c r="G97" s="88">
        <v>17107656</v>
      </c>
      <c r="H97" s="88">
        <v>21119334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91"/>
      <c r="AE97" s="91"/>
      <c r="AF97" s="91"/>
      <c r="AG97" s="68"/>
      <c r="AH97" s="68"/>
    </row>
    <row r="98" spans="1:34" s="68" customFormat="1" ht="19.399999999999999" customHeight="1">
      <c r="A98" s="110" t="s">
        <v>279</v>
      </c>
      <c r="B98" s="62" t="s">
        <v>253</v>
      </c>
      <c r="C98" s="87">
        <v>0</v>
      </c>
      <c r="D98" s="87">
        <v>0</v>
      </c>
      <c r="E98" s="87">
        <v>0</v>
      </c>
      <c r="F98" s="87">
        <v>0</v>
      </c>
      <c r="G98" s="87">
        <v>0</v>
      </c>
      <c r="H98" s="87">
        <v>0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  <c r="AD98" s="91"/>
      <c r="AE98" s="91"/>
      <c r="AF98" s="91"/>
    </row>
    <row r="99" spans="1:34" s="68" customFormat="1" ht="19.399999999999999" customHeight="1">
      <c r="A99" s="111"/>
      <c r="B99" s="61" t="s">
        <v>254</v>
      </c>
      <c r="C99" s="87">
        <v>1816908</v>
      </c>
      <c r="D99" s="87">
        <v>0</v>
      </c>
      <c r="E99" s="87">
        <v>1816908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1816908</v>
      </c>
      <c r="P99" s="87">
        <v>0</v>
      </c>
      <c r="Q99" s="87">
        <v>1816908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  <c r="AD99" s="91"/>
      <c r="AE99" s="91"/>
      <c r="AF99" s="91"/>
    </row>
    <row r="100" spans="1:34" s="68" customFormat="1" ht="19.399999999999999" customHeight="1">
      <c r="A100" s="112"/>
      <c r="B100" s="61" t="s">
        <v>255</v>
      </c>
      <c r="C100" s="87">
        <v>13277085.15</v>
      </c>
      <c r="D100" s="87">
        <v>33235175.890000001</v>
      </c>
      <c r="E100" s="87">
        <v>46512261.039999999</v>
      </c>
      <c r="F100" s="87">
        <v>13277085.15</v>
      </c>
      <c r="G100" s="87">
        <v>31559098.890000001</v>
      </c>
      <c r="H100" s="87">
        <v>44836184.039999999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0</v>
      </c>
      <c r="P100" s="87">
        <v>1676077</v>
      </c>
      <c r="Q100" s="87">
        <v>1676077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  <c r="AD100" s="91"/>
      <c r="AE100" s="91"/>
      <c r="AF100" s="91"/>
    </row>
    <row r="101" spans="1:34" ht="19.399999999999999" customHeight="1" thickBot="1">
      <c r="A101" s="60" t="s">
        <v>256</v>
      </c>
      <c r="B101" s="59"/>
      <c r="C101" s="88">
        <v>15093993.15</v>
      </c>
      <c r="D101" s="88">
        <v>33235175.890000001</v>
      </c>
      <c r="E101" s="88">
        <v>48329169.039999999</v>
      </c>
      <c r="F101" s="88">
        <v>13277085.15</v>
      </c>
      <c r="G101" s="88">
        <v>31559098.890000001</v>
      </c>
      <c r="H101" s="88">
        <v>44836184.039999999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1816908</v>
      </c>
      <c r="P101" s="88">
        <v>1676077</v>
      </c>
      <c r="Q101" s="88">
        <v>3492985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91"/>
      <c r="AE101" s="91"/>
      <c r="AF101" s="91"/>
      <c r="AG101" s="68"/>
      <c r="AH101" s="68"/>
    </row>
    <row r="102" spans="1:34" s="68" customFormat="1" ht="19.399999999999999" customHeight="1">
      <c r="A102" s="110" t="s">
        <v>280</v>
      </c>
      <c r="B102" s="62" t="s">
        <v>253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  <c r="AD102" s="91"/>
      <c r="AE102" s="91"/>
      <c r="AF102" s="91"/>
    </row>
    <row r="103" spans="1:34" s="68" customFormat="1" ht="19.399999999999999" customHeight="1">
      <c r="A103" s="111"/>
      <c r="B103" s="61" t="s">
        <v>254</v>
      </c>
      <c r="C103" s="87">
        <v>0</v>
      </c>
      <c r="D103" s="87">
        <v>0</v>
      </c>
      <c r="E103" s="87">
        <v>0</v>
      </c>
      <c r="F103" s="87">
        <v>0</v>
      </c>
      <c r="G103" s="87">
        <v>0</v>
      </c>
      <c r="H103" s="87">
        <v>0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v>0</v>
      </c>
      <c r="W103" s="87">
        <v>0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  <c r="AD103" s="91"/>
      <c r="AE103" s="91"/>
      <c r="AF103" s="91"/>
    </row>
    <row r="104" spans="1:34" s="68" customFormat="1" ht="19.399999999999999" customHeight="1">
      <c r="A104" s="112"/>
      <c r="B104" s="61" t="s">
        <v>255</v>
      </c>
      <c r="C104" s="87">
        <v>80645390.450000003</v>
      </c>
      <c r="D104" s="87">
        <v>74986537.799999997</v>
      </c>
      <c r="E104" s="87">
        <v>155631928.30000001</v>
      </c>
      <c r="F104" s="87">
        <v>80645390.450000003</v>
      </c>
      <c r="G104" s="87">
        <v>74986537.799999997</v>
      </c>
      <c r="H104" s="87">
        <v>155631928.30000001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  <c r="AD104" s="91"/>
      <c r="AE104" s="91"/>
      <c r="AF104" s="91"/>
    </row>
    <row r="105" spans="1:34" ht="19.399999999999999" customHeight="1" thickBot="1">
      <c r="A105" s="60" t="s">
        <v>256</v>
      </c>
      <c r="B105" s="59"/>
      <c r="C105" s="88">
        <v>80645390.450000003</v>
      </c>
      <c r="D105" s="88">
        <v>74986537.799999997</v>
      </c>
      <c r="E105" s="88">
        <v>155631928.30000001</v>
      </c>
      <c r="F105" s="88">
        <v>80645390.450000003</v>
      </c>
      <c r="G105" s="88">
        <v>74986537.799999997</v>
      </c>
      <c r="H105" s="88">
        <v>155631928.30000001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91"/>
      <c r="AE105" s="91"/>
      <c r="AF105" s="91"/>
      <c r="AG105" s="68"/>
      <c r="AH105" s="68"/>
    </row>
    <row r="106" spans="1:34" s="68" customFormat="1" ht="19.399999999999999" customHeight="1">
      <c r="A106" s="110" t="s">
        <v>281</v>
      </c>
      <c r="B106" s="62" t="s">
        <v>253</v>
      </c>
      <c r="C106" s="87">
        <v>0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  <c r="AD106" s="91"/>
      <c r="AE106" s="91"/>
      <c r="AF106" s="91"/>
    </row>
    <row r="107" spans="1:34" s="68" customFormat="1" ht="19.399999999999999" customHeight="1">
      <c r="A107" s="111"/>
      <c r="B107" s="61" t="s">
        <v>254</v>
      </c>
      <c r="C107" s="87">
        <v>26169640.170000002</v>
      </c>
      <c r="D107" s="87">
        <v>0</v>
      </c>
      <c r="E107" s="87">
        <v>26169640.170000002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26169640.170000002</v>
      </c>
      <c r="V107" s="87">
        <v>0</v>
      </c>
      <c r="W107" s="87">
        <v>26169640.170000002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  <c r="AD107" s="91"/>
      <c r="AE107" s="91"/>
      <c r="AF107" s="91"/>
    </row>
    <row r="108" spans="1:34" s="68" customFormat="1" ht="19.399999999999999" customHeight="1">
      <c r="A108" s="112"/>
      <c r="B108" s="61" t="s">
        <v>255</v>
      </c>
      <c r="C108" s="87">
        <v>142428613</v>
      </c>
      <c r="D108" s="87">
        <v>51103627</v>
      </c>
      <c r="E108" s="87">
        <v>193532240</v>
      </c>
      <c r="F108" s="87">
        <v>142428613</v>
      </c>
      <c r="G108" s="87">
        <v>51103627</v>
      </c>
      <c r="H108" s="87">
        <v>193532240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0</v>
      </c>
      <c r="V108" s="87">
        <v>0</v>
      </c>
      <c r="W108" s="87">
        <v>0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  <c r="AD108" s="91"/>
      <c r="AE108" s="91"/>
      <c r="AF108" s="91"/>
    </row>
    <row r="109" spans="1:34" ht="19.399999999999999" customHeight="1" thickBot="1">
      <c r="A109" s="60" t="s">
        <v>256</v>
      </c>
      <c r="B109" s="59"/>
      <c r="C109" s="88">
        <v>168598253.19999999</v>
      </c>
      <c r="D109" s="88">
        <v>51103627</v>
      </c>
      <c r="E109" s="88">
        <v>219701880.19999999</v>
      </c>
      <c r="F109" s="88">
        <v>142428613</v>
      </c>
      <c r="G109" s="88">
        <v>51103627</v>
      </c>
      <c r="H109" s="88">
        <v>193532240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26169640.170000002</v>
      </c>
      <c r="V109" s="88">
        <v>0</v>
      </c>
      <c r="W109" s="88">
        <v>26169640.170000002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91"/>
      <c r="AE109" s="91"/>
      <c r="AF109" s="91"/>
      <c r="AG109" s="68"/>
      <c r="AH109" s="68"/>
    </row>
    <row r="110" spans="1:34" s="68" customFormat="1" ht="19.399999999999999" customHeight="1">
      <c r="A110" s="110" t="s">
        <v>282</v>
      </c>
      <c r="B110" s="62" t="s">
        <v>253</v>
      </c>
      <c r="C110" s="87">
        <v>0</v>
      </c>
      <c r="D110" s="87"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  <c r="AD110" s="91"/>
      <c r="AE110" s="91"/>
      <c r="AF110" s="91"/>
    </row>
    <row r="111" spans="1:34" s="68" customFormat="1" ht="19.399999999999999" customHeight="1">
      <c r="A111" s="111"/>
      <c r="B111" s="61" t="s">
        <v>254</v>
      </c>
      <c r="C111" s="87">
        <v>0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  <c r="AD111" s="91"/>
      <c r="AE111" s="91"/>
      <c r="AF111" s="91"/>
    </row>
    <row r="112" spans="1:34" s="68" customFormat="1" ht="19.399999999999999" customHeight="1">
      <c r="A112" s="112"/>
      <c r="B112" s="61" t="s">
        <v>255</v>
      </c>
      <c r="C112" s="87">
        <v>0</v>
      </c>
      <c r="D112" s="87">
        <v>20124072.949999999</v>
      </c>
      <c r="E112" s="87">
        <v>20124072.949999999</v>
      </c>
      <c r="F112" s="87">
        <v>0</v>
      </c>
      <c r="G112" s="87">
        <v>20124072.949999999</v>
      </c>
      <c r="H112" s="87">
        <v>20124072.949999999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  <c r="AD112" s="91"/>
      <c r="AE112" s="91"/>
      <c r="AF112" s="91"/>
    </row>
    <row r="113" spans="1:34" ht="19.399999999999999" customHeight="1" thickBot="1">
      <c r="A113" s="60" t="s">
        <v>256</v>
      </c>
      <c r="B113" s="59"/>
      <c r="C113" s="88">
        <v>0</v>
      </c>
      <c r="D113" s="88">
        <v>20124072.949999999</v>
      </c>
      <c r="E113" s="88">
        <v>20124072.949999999</v>
      </c>
      <c r="F113" s="88">
        <v>0</v>
      </c>
      <c r="G113" s="88">
        <v>20124072.949999999</v>
      </c>
      <c r="H113" s="88">
        <v>20124072.949999999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91"/>
      <c r="AE113" s="91"/>
      <c r="AF113" s="91"/>
      <c r="AG113" s="68"/>
      <c r="AH113" s="68"/>
    </row>
    <row r="114" spans="1:34" s="68" customFormat="1" ht="19.399999999999999" customHeight="1">
      <c r="A114" s="110" t="s">
        <v>283</v>
      </c>
      <c r="B114" s="62" t="s">
        <v>253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  <c r="AD114" s="91"/>
      <c r="AE114" s="91"/>
      <c r="AF114" s="91"/>
    </row>
    <row r="115" spans="1:34" s="68" customFormat="1" ht="19.399999999999999" customHeight="1">
      <c r="A115" s="111"/>
      <c r="B115" s="61" t="s">
        <v>254</v>
      </c>
      <c r="C115" s="87">
        <v>0</v>
      </c>
      <c r="D115" s="87">
        <v>0</v>
      </c>
      <c r="E115" s="87">
        <v>0</v>
      </c>
      <c r="F115" s="87">
        <v>0</v>
      </c>
      <c r="G115" s="87">
        <v>0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  <c r="AD115" s="91"/>
      <c r="AE115" s="91"/>
      <c r="AF115" s="91"/>
    </row>
    <row r="116" spans="1:34" s="68" customFormat="1" ht="19.399999999999999" customHeight="1">
      <c r="A116" s="112"/>
      <c r="B116" s="61" t="s">
        <v>255</v>
      </c>
      <c r="C116" s="87">
        <v>758026.93</v>
      </c>
      <c r="D116" s="87">
        <v>18570927.949999999</v>
      </c>
      <c r="E116" s="87">
        <v>19328954.879999999</v>
      </c>
      <c r="F116" s="87">
        <v>758026.93</v>
      </c>
      <c r="G116" s="87">
        <v>18570927.949999999</v>
      </c>
      <c r="H116" s="87">
        <v>19328954.879999999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  <c r="AD116" s="91"/>
      <c r="AE116" s="91"/>
      <c r="AF116" s="91"/>
    </row>
    <row r="117" spans="1:34" ht="19.399999999999999" customHeight="1" thickBot="1">
      <c r="A117" s="60" t="s">
        <v>256</v>
      </c>
      <c r="B117" s="59"/>
      <c r="C117" s="88">
        <v>758026.93</v>
      </c>
      <c r="D117" s="88">
        <v>18570927.949999999</v>
      </c>
      <c r="E117" s="88">
        <v>19328954.879999999</v>
      </c>
      <c r="F117" s="88">
        <v>758026.93</v>
      </c>
      <c r="G117" s="88">
        <v>18570927.949999999</v>
      </c>
      <c r="H117" s="88">
        <v>19328954.879999999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91"/>
      <c r="AE117" s="91"/>
      <c r="AF117" s="91"/>
      <c r="AG117" s="68"/>
      <c r="AH117" s="68"/>
    </row>
    <row r="118" spans="1:34" s="68" customFormat="1" ht="19.399999999999999" customHeight="1">
      <c r="A118" s="110" t="s">
        <v>284</v>
      </c>
      <c r="B118" s="62" t="s">
        <v>253</v>
      </c>
      <c r="C118" s="87">
        <v>952429.83</v>
      </c>
      <c r="D118" s="87">
        <v>59867</v>
      </c>
      <c r="E118" s="87">
        <v>1012296.83</v>
      </c>
      <c r="F118" s="87">
        <v>952429.83</v>
      </c>
      <c r="G118" s="87">
        <v>59867</v>
      </c>
      <c r="H118" s="87">
        <v>1012296.83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  <c r="AD118" s="91"/>
      <c r="AE118" s="91"/>
      <c r="AF118" s="91"/>
    </row>
    <row r="119" spans="1:34" s="68" customFormat="1" ht="19.399999999999999" customHeight="1">
      <c r="A119" s="111"/>
      <c r="B119" s="61" t="s">
        <v>254</v>
      </c>
      <c r="C119" s="87">
        <v>0</v>
      </c>
      <c r="D119" s="87">
        <v>0</v>
      </c>
      <c r="E119" s="87">
        <v>0</v>
      </c>
      <c r="F119" s="87">
        <v>0</v>
      </c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  <c r="AD119" s="91"/>
      <c r="AE119" s="91"/>
      <c r="AF119" s="91"/>
    </row>
    <row r="120" spans="1:34" s="68" customFormat="1" ht="19.399999999999999" customHeight="1">
      <c r="A120" s="112"/>
      <c r="B120" s="61" t="s">
        <v>255</v>
      </c>
      <c r="C120" s="87">
        <v>138867090.5</v>
      </c>
      <c r="D120" s="87">
        <v>101470544.8</v>
      </c>
      <c r="E120" s="87">
        <v>240337635.19999999</v>
      </c>
      <c r="F120" s="87">
        <v>60044115.829999998</v>
      </c>
      <c r="G120" s="87">
        <v>95034026.769999996</v>
      </c>
      <c r="H120" s="87">
        <v>155078142.59999999</v>
      </c>
      <c r="I120" s="87">
        <v>49993156</v>
      </c>
      <c r="J120" s="87">
        <v>6436518</v>
      </c>
      <c r="K120" s="87">
        <v>56429674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28829818.649999999</v>
      </c>
      <c r="V120" s="87">
        <v>0</v>
      </c>
      <c r="W120" s="87">
        <v>28829818.649999999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  <c r="AD120" s="91"/>
      <c r="AE120" s="91"/>
      <c r="AF120" s="91"/>
    </row>
    <row r="121" spans="1:34" ht="19.399999999999999" customHeight="1" thickBot="1">
      <c r="A121" s="60" t="s">
        <v>256</v>
      </c>
      <c r="B121" s="59"/>
      <c r="C121" s="88">
        <v>139819520.30000001</v>
      </c>
      <c r="D121" s="88">
        <v>101530411.8</v>
      </c>
      <c r="E121" s="88">
        <v>241349932.09999999</v>
      </c>
      <c r="F121" s="88">
        <v>60996545.659999996</v>
      </c>
      <c r="G121" s="88">
        <v>95093893.769999996</v>
      </c>
      <c r="H121" s="88">
        <v>156090439.40000001</v>
      </c>
      <c r="I121" s="88">
        <v>49993156</v>
      </c>
      <c r="J121" s="88">
        <v>6436518</v>
      </c>
      <c r="K121" s="88">
        <v>56429674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28829818.649999999</v>
      </c>
      <c r="V121" s="88">
        <v>0</v>
      </c>
      <c r="W121" s="88">
        <v>28829818.649999999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91"/>
      <c r="AE121" s="91"/>
      <c r="AF121" s="91"/>
      <c r="AG121" s="68"/>
      <c r="AH121" s="68"/>
    </row>
    <row r="122" spans="1:34" s="68" customFormat="1" ht="19.399999999999999" customHeight="1">
      <c r="A122" s="110" t="s">
        <v>285</v>
      </c>
      <c r="B122" s="62" t="s">
        <v>253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  <c r="AD122" s="91"/>
      <c r="AE122" s="91"/>
      <c r="AF122" s="91"/>
    </row>
    <row r="123" spans="1:34" s="68" customFormat="1" ht="19.399999999999999" customHeight="1">
      <c r="A123" s="111" t="s">
        <v>285</v>
      </c>
      <c r="B123" s="61" t="s">
        <v>254</v>
      </c>
      <c r="C123" s="87">
        <v>0</v>
      </c>
      <c r="D123" s="87">
        <v>0</v>
      </c>
      <c r="E123" s="87">
        <v>0</v>
      </c>
      <c r="F123" s="87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  <c r="AD123" s="91"/>
      <c r="AE123" s="91"/>
      <c r="AF123" s="91"/>
    </row>
    <row r="124" spans="1:34" s="68" customFormat="1" ht="19.399999999999999" customHeight="1">
      <c r="A124" s="112"/>
      <c r="B124" s="61" t="s">
        <v>255</v>
      </c>
      <c r="C124" s="87">
        <v>174279</v>
      </c>
      <c r="D124" s="87">
        <v>4544564</v>
      </c>
      <c r="E124" s="87">
        <v>4718843</v>
      </c>
      <c r="F124" s="87">
        <v>174279</v>
      </c>
      <c r="G124" s="87">
        <v>4544564</v>
      </c>
      <c r="H124" s="87">
        <v>4718843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  <c r="AD124" s="91"/>
      <c r="AE124" s="91"/>
      <c r="AF124" s="91"/>
    </row>
    <row r="125" spans="1:34" ht="19.399999999999999" customHeight="1" thickBot="1">
      <c r="A125" s="60" t="s">
        <v>256</v>
      </c>
      <c r="B125" s="59"/>
      <c r="C125" s="88">
        <v>174279</v>
      </c>
      <c r="D125" s="88">
        <v>4544564</v>
      </c>
      <c r="E125" s="88">
        <v>4718843</v>
      </c>
      <c r="F125" s="88">
        <v>174279</v>
      </c>
      <c r="G125" s="88">
        <v>4544564</v>
      </c>
      <c r="H125" s="88">
        <v>4718843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91"/>
      <c r="AE125" s="91"/>
      <c r="AF125" s="91"/>
      <c r="AG125" s="68"/>
      <c r="AH125" s="68"/>
    </row>
    <row r="126" spans="1:34" s="68" customFormat="1" ht="19.399999999999999" customHeight="1">
      <c r="A126" s="110" t="s">
        <v>286</v>
      </c>
      <c r="B126" s="62" t="s">
        <v>253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v>0</v>
      </c>
      <c r="W126" s="87">
        <v>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  <c r="AD126" s="91"/>
      <c r="AE126" s="91"/>
      <c r="AF126" s="91"/>
    </row>
    <row r="127" spans="1:34" s="68" customFormat="1" ht="19.399999999999999" customHeight="1">
      <c r="A127" s="111"/>
      <c r="B127" s="61" t="s">
        <v>254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v>0</v>
      </c>
      <c r="W127" s="87">
        <v>0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  <c r="AD127" s="91"/>
      <c r="AE127" s="91"/>
      <c r="AF127" s="91"/>
    </row>
    <row r="128" spans="1:34" s="68" customFormat="1" ht="19.399999999999999" customHeight="1">
      <c r="A128" s="112"/>
      <c r="B128" s="61" t="s">
        <v>255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  <c r="AD128" s="91"/>
      <c r="AE128" s="91"/>
      <c r="AF128" s="91"/>
    </row>
    <row r="129" spans="1:34" ht="17.5" thickBot="1">
      <c r="A129" s="60" t="s">
        <v>256</v>
      </c>
      <c r="B129" s="59"/>
      <c r="C129" s="88">
        <v>0</v>
      </c>
      <c r="D129" s="88">
        <v>0</v>
      </c>
      <c r="E129" s="88">
        <v>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0</v>
      </c>
      <c r="W129" s="88">
        <v>0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91"/>
      <c r="AE129" s="91"/>
      <c r="AF129" s="91"/>
      <c r="AG129" s="68"/>
      <c r="AH129" s="68"/>
    </row>
    <row r="130" spans="1:34" s="68" customFormat="1">
      <c r="A130" s="110" t="s">
        <v>287</v>
      </c>
      <c r="B130" s="62" t="s">
        <v>253</v>
      </c>
      <c r="C130" s="87">
        <v>0</v>
      </c>
      <c r="D130" s="87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  <c r="AD130" s="91"/>
      <c r="AE130" s="91"/>
      <c r="AF130" s="91"/>
    </row>
    <row r="131" spans="1:34" s="68" customFormat="1">
      <c r="A131" s="111"/>
      <c r="B131" s="61" t="s">
        <v>254</v>
      </c>
      <c r="C131" s="87">
        <v>0</v>
      </c>
      <c r="D131" s="87">
        <v>0</v>
      </c>
      <c r="E131" s="87">
        <v>0</v>
      </c>
      <c r="F131" s="87">
        <v>0</v>
      </c>
      <c r="G131" s="87">
        <v>0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0</v>
      </c>
      <c r="V131" s="87">
        <v>0</v>
      </c>
      <c r="W131" s="87">
        <v>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  <c r="AD131" s="91"/>
      <c r="AE131" s="91"/>
      <c r="AF131" s="91"/>
    </row>
    <row r="132" spans="1:34" s="68" customFormat="1">
      <c r="A132" s="112"/>
      <c r="B132" s="61" t="s">
        <v>255</v>
      </c>
      <c r="C132" s="87">
        <v>5960572.3969999999</v>
      </c>
      <c r="D132" s="87">
        <v>8296953.2599999998</v>
      </c>
      <c r="E132" s="87">
        <v>14257525.66</v>
      </c>
      <c r="F132" s="87">
        <v>5960572.3969999999</v>
      </c>
      <c r="G132" s="87">
        <v>8296953.2599999998</v>
      </c>
      <c r="H132" s="87">
        <v>14257525.66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  <c r="AD132" s="91"/>
      <c r="AE132" s="91"/>
      <c r="AF132" s="91"/>
    </row>
    <row r="133" spans="1:34" ht="17.5" thickBot="1">
      <c r="A133" s="60" t="s">
        <v>256</v>
      </c>
      <c r="B133" s="59"/>
      <c r="C133" s="88">
        <v>5960572.3969999999</v>
      </c>
      <c r="D133" s="88">
        <v>8296953.2599999998</v>
      </c>
      <c r="E133" s="88">
        <v>14257525.66</v>
      </c>
      <c r="F133" s="88">
        <v>5960572.3969999999</v>
      </c>
      <c r="G133" s="88">
        <v>8296953.2599999998</v>
      </c>
      <c r="H133" s="88">
        <v>14257525.66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91"/>
      <c r="AE133" s="91"/>
      <c r="AF133" s="91"/>
      <c r="AG133" s="68"/>
      <c r="AH133" s="68"/>
    </row>
    <row r="134" spans="1:34" s="68" customFormat="1">
      <c r="A134" s="110" t="s">
        <v>288</v>
      </c>
      <c r="B134" s="62" t="s">
        <v>253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  <c r="AD134" s="91"/>
      <c r="AE134" s="91"/>
      <c r="AF134" s="91"/>
    </row>
    <row r="135" spans="1:34" s="68" customFormat="1">
      <c r="A135" s="111"/>
      <c r="B135" s="61" t="s">
        <v>254</v>
      </c>
      <c r="C135" s="87">
        <v>6313899.7910000002</v>
      </c>
      <c r="D135" s="87">
        <v>0</v>
      </c>
      <c r="E135" s="87">
        <v>6313899.7910000002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6313899.7910000002</v>
      </c>
      <c r="V135" s="87">
        <v>0</v>
      </c>
      <c r="W135" s="87">
        <v>6313899.7910000002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  <c r="AD135" s="91"/>
      <c r="AE135" s="91"/>
      <c r="AF135" s="91"/>
    </row>
    <row r="136" spans="1:34" s="68" customFormat="1">
      <c r="A136" s="112"/>
      <c r="B136" s="61" t="s">
        <v>255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  <c r="H136" s="87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  <c r="AD136" s="91"/>
      <c r="AE136" s="91"/>
      <c r="AF136" s="91"/>
    </row>
    <row r="137" spans="1:34" ht="17.5" thickBot="1">
      <c r="A137" s="60" t="s">
        <v>256</v>
      </c>
      <c r="B137" s="59"/>
      <c r="C137" s="88">
        <v>6313899.7910000002</v>
      </c>
      <c r="D137" s="88">
        <v>0</v>
      </c>
      <c r="E137" s="88">
        <v>6313899.7910000002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6313899.7910000002</v>
      </c>
      <c r="V137" s="88">
        <v>0</v>
      </c>
      <c r="W137" s="88">
        <v>6313899.7910000002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91"/>
      <c r="AE137" s="91"/>
      <c r="AF137" s="91"/>
      <c r="AG137" s="68"/>
      <c r="AH137" s="68"/>
    </row>
    <row r="138" spans="1:34" s="68" customFormat="1">
      <c r="A138" s="110" t="s">
        <v>289</v>
      </c>
      <c r="B138" s="62" t="s">
        <v>253</v>
      </c>
      <c r="C138" s="87">
        <v>0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  <c r="AD138" s="91"/>
      <c r="AE138" s="91"/>
      <c r="AF138" s="91"/>
    </row>
    <row r="139" spans="1:34" s="68" customFormat="1">
      <c r="A139" s="111"/>
      <c r="B139" s="61" t="s">
        <v>254</v>
      </c>
      <c r="C139" s="87">
        <v>13587750</v>
      </c>
      <c r="D139" s="87">
        <v>6039000</v>
      </c>
      <c r="E139" s="87">
        <v>19626750</v>
      </c>
      <c r="F139" s="87">
        <v>0</v>
      </c>
      <c r="G139" s="87">
        <v>0</v>
      </c>
      <c r="H139" s="87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13587750</v>
      </c>
      <c r="V139" s="87">
        <v>6039000</v>
      </c>
      <c r="W139" s="87">
        <v>19626750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  <c r="AD139" s="91"/>
      <c r="AE139" s="91"/>
      <c r="AF139" s="91"/>
    </row>
    <row r="140" spans="1:34" s="68" customFormat="1">
      <c r="A140" s="112"/>
      <c r="B140" s="61" t="s">
        <v>255</v>
      </c>
      <c r="C140" s="87">
        <v>40652550</v>
      </c>
      <c r="D140" s="87">
        <v>28975075</v>
      </c>
      <c r="E140" s="87">
        <v>69627625</v>
      </c>
      <c r="F140" s="87">
        <v>40652550</v>
      </c>
      <c r="G140" s="87">
        <v>28975075</v>
      </c>
      <c r="H140" s="87">
        <v>69627625</v>
      </c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  <c r="AD140" s="91"/>
      <c r="AE140" s="91"/>
      <c r="AF140" s="91"/>
    </row>
    <row r="141" spans="1:34" ht="17.5" thickBot="1">
      <c r="A141" s="60" t="s">
        <v>256</v>
      </c>
      <c r="B141" s="59"/>
      <c r="C141" s="88">
        <v>54240300</v>
      </c>
      <c r="D141" s="88">
        <v>35014075</v>
      </c>
      <c r="E141" s="88">
        <v>89254375</v>
      </c>
      <c r="F141" s="88">
        <v>40652550</v>
      </c>
      <c r="G141" s="88">
        <v>28975075</v>
      </c>
      <c r="H141" s="88">
        <v>69627625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13587750</v>
      </c>
      <c r="V141" s="88">
        <v>6039000</v>
      </c>
      <c r="W141" s="88">
        <v>19626750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91"/>
      <c r="AE141" s="91"/>
      <c r="AF141" s="91"/>
      <c r="AG141" s="68"/>
      <c r="AH141" s="68"/>
    </row>
    <row r="142" spans="1:34" s="68" customFormat="1">
      <c r="A142" s="110" t="s">
        <v>290</v>
      </c>
      <c r="B142" s="62" t="s">
        <v>253</v>
      </c>
      <c r="C142" s="87">
        <v>0</v>
      </c>
      <c r="D142" s="87">
        <v>0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  <c r="AD142" s="91"/>
      <c r="AE142" s="91"/>
      <c r="AF142" s="91"/>
    </row>
    <row r="143" spans="1:34" s="68" customFormat="1">
      <c r="A143" s="111"/>
      <c r="B143" s="61" t="s">
        <v>254</v>
      </c>
      <c r="C143" s="87">
        <v>38449542.579999998</v>
      </c>
      <c r="D143" s="87">
        <v>0</v>
      </c>
      <c r="E143" s="87">
        <v>38449542.579999998</v>
      </c>
      <c r="F143" s="87">
        <v>0</v>
      </c>
      <c r="G143" s="87">
        <v>0</v>
      </c>
      <c r="H143" s="87"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38449542.579999998</v>
      </c>
      <c r="V143" s="87">
        <v>0</v>
      </c>
      <c r="W143" s="87">
        <v>38449542.579999998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  <c r="AD143" s="91"/>
      <c r="AE143" s="91"/>
      <c r="AF143" s="91"/>
    </row>
    <row r="144" spans="1:34" s="68" customFormat="1">
      <c r="A144" s="112"/>
      <c r="B144" s="61" t="s">
        <v>255</v>
      </c>
      <c r="C144" s="87">
        <v>0</v>
      </c>
      <c r="D144" s="87">
        <v>15647877</v>
      </c>
      <c r="E144" s="87">
        <v>15647877</v>
      </c>
      <c r="F144" s="87">
        <v>0</v>
      </c>
      <c r="G144" s="87">
        <v>15647877</v>
      </c>
      <c r="H144" s="87">
        <v>15647877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  <c r="AD144" s="91"/>
      <c r="AE144" s="91"/>
      <c r="AF144" s="91"/>
    </row>
    <row r="145" spans="1:34" ht="17.5" thickBot="1">
      <c r="A145" s="60" t="s">
        <v>256</v>
      </c>
      <c r="B145" s="59"/>
      <c r="C145" s="88">
        <v>38449542.579999998</v>
      </c>
      <c r="D145" s="88">
        <v>15647877</v>
      </c>
      <c r="E145" s="88">
        <v>54097419.579999998</v>
      </c>
      <c r="F145" s="88">
        <v>0</v>
      </c>
      <c r="G145" s="88">
        <v>15647877</v>
      </c>
      <c r="H145" s="88">
        <v>15647877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38449542.579999998</v>
      </c>
      <c r="V145" s="88">
        <v>0</v>
      </c>
      <c r="W145" s="88">
        <v>38449542.579999998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91"/>
      <c r="AE145" s="91"/>
      <c r="AF145" s="91"/>
      <c r="AG145" s="68"/>
      <c r="AH145" s="68"/>
    </row>
    <row r="146" spans="1:34" s="68" customFormat="1">
      <c r="A146" s="110" t="s">
        <v>291</v>
      </c>
      <c r="B146" s="62" t="s">
        <v>253</v>
      </c>
      <c r="C146" s="87">
        <v>0</v>
      </c>
      <c r="D146" s="87">
        <v>0</v>
      </c>
      <c r="E146" s="87">
        <v>0</v>
      </c>
      <c r="F146" s="87">
        <v>0</v>
      </c>
      <c r="G146" s="87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  <c r="AD146" s="91"/>
      <c r="AE146" s="91"/>
      <c r="AF146" s="91"/>
    </row>
    <row r="147" spans="1:34" s="68" customFormat="1">
      <c r="A147" s="111"/>
      <c r="B147" s="61" t="s">
        <v>254</v>
      </c>
      <c r="C147" s="87">
        <v>0</v>
      </c>
      <c r="D147" s="87">
        <v>0</v>
      </c>
      <c r="E147" s="87">
        <v>0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0</v>
      </c>
      <c r="W147" s="87">
        <v>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  <c r="AD147" s="91"/>
      <c r="AE147" s="91"/>
      <c r="AF147" s="91"/>
    </row>
    <row r="148" spans="1:34" s="68" customFormat="1">
      <c r="A148" s="112"/>
      <c r="B148" s="61" t="s">
        <v>255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v>0</v>
      </c>
      <c r="W148" s="87">
        <v>0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  <c r="AD148" s="91"/>
      <c r="AE148" s="91"/>
      <c r="AF148" s="91"/>
    </row>
    <row r="149" spans="1:34" ht="17.5" thickBot="1">
      <c r="A149" s="60" t="s">
        <v>256</v>
      </c>
      <c r="B149" s="59"/>
      <c r="C149" s="88">
        <v>0</v>
      </c>
      <c r="D149" s="88">
        <v>0</v>
      </c>
      <c r="E149" s="88">
        <v>0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0</v>
      </c>
      <c r="V149" s="88">
        <v>0</v>
      </c>
      <c r="W149" s="88">
        <v>0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91"/>
      <c r="AE149" s="91"/>
      <c r="AF149" s="91"/>
      <c r="AG149" s="68"/>
      <c r="AH149" s="68"/>
    </row>
    <row r="150" spans="1:34" s="68" customFormat="1" ht="17.5" thickBot="1">
      <c r="A150" s="76" t="s">
        <v>292</v>
      </c>
      <c r="B150" s="77"/>
      <c r="C150" s="89">
        <v>86829179220</v>
      </c>
      <c r="D150" s="89">
        <v>67945955884</v>
      </c>
      <c r="E150" s="86">
        <v>154775135105</v>
      </c>
      <c r="F150" s="86">
        <v>49077249741</v>
      </c>
      <c r="G150" s="86">
        <v>38029069710</v>
      </c>
      <c r="H150" s="86">
        <v>87106319451</v>
      </c>
      <c r="I150" s="86">
        <v>24373383809</v>
      </c>
      <c r="J150" s="86">
        <v>23229630590</v>
      </c>
      <c r="K150" s="86">
        <v>47603014398</v>
      </c>
      <c r="L150" s="86">
        <v>85380683.069999993</v>
      </c>
      <c r="M150" s="86">
        <v>87309692</v>
      </c>
      <c r="N150" s="86">
        <v>172690375.09999999</v>
      </c>
      <c r="O150" s="86">
        <v>1027352594</v>
      </c>
      <c r="P150" s="86">
        <v>1174059336</v>
      </c>
      <c r="Q150" s="86">
        <v>2201411930</v>
      </c>
      <c r="R150" s="86">
        <v>7493506.9009999996</v>
      </c>
      <c r="S150" s="86">
        <v>8929005.0710000005</v>
      </c>
      <c r="T150" s="86">
        <v>16422511.970000001</v>
      </c>
      <c r="U150" s="86">
        <v>9429038134</v>
      </c>
      <c r="V150" s="86">
        <v>3213295203</v>
      </c>
      <c r="W150" s="86">
        <v>12642333337</v>
      </c>
      <c r="X150" s="86">
        <v>787730530</v>
      </c>
      <c r="Y150" s="86">
        <v>459097164</v>
      </c>
      <c r="Z150" s="86">
        <v>1246827694</v>
      </c>
      <c r="AA150" s="86">
        <v>2041550223</v>
      </c>
      <c r="AB150" s="86">
        <v>1744565185</v>
      </c>
      <c r="AC150" s="86">
        <v>3786115408</v>
      </c>
      <c r="AD150" s="91"/>
      <c r="AE150" s="91"/>
      <c r="AF150" s="91"/>
    </row>
    <row r="151" spans="1:34" s="68" customFormat="1">
      <c r="A151" s="83" t="s">
        <v>256</v>
      </c>
      <c r="B151" s="75" t="s">
        <v>253</v>
      </c>
      <c r="C151" s="82">
        <v>15556945096</v>
      </c>
      <c r="D151" s="82">
        <v>13277363810</v>
      </c>
      <c r="E151" s="82">
        <v>28834308907</v>
      </c>
      <c r="F151" s="82">
        <v>11443012353</v>
      </c>
      <c r="G151" s="82">
        <v>9529555143</v>
      </c>
      <c r="H151" s="82">
        <v>20972567496</v>
      </c>
      <c r="I151" s="82">
        <v>1369504766</v>
      </c>
      <c r="J151" s="82">
        <v>908098633</v>
      </c>
      <c r="K151" s="82">
        <v>2277603399</v>
      </c>
      <c r="L151" s="82">
        <v>71677255</v>
      </c>
      <c r="M151" s="82">
        <v>72178711</v>
      </c>
      <c r="N151" s="82">
        <v>143855966</v>
      </c>
      <c r="O151" s="82">
        <v>774648382</v>
      </c>
      <c r="P151" s="82">
        <v>1024275411</v>
      </c>
      <c r="Q151" s="82">
        <v>1798923792</v>
      </c>
      <c r="R151" s="82">
        <v>5333977</v>
      </c>
      <c r="S151" s="82">
        <v>305883</v>
      </c>
      <c r="T151" s="82">
        <v>5639860</v>
      </c>
      <c r="U151" s="82">
        <v>404471332</v>
      </c>
      <c r="V151" s="82">
        <v>217936064</v>
      </c>
      <c r="W151" s="82">
        <v>622407396</v>
      </c>
      <c r="X151" s="82">
        <v>0</v>
      </c>
      <c r="Y151" s="82">
        <v>11622895</v>
      </c>
      <c r="Z151" s="82">
        <v>11622895</v>
      </c>
      <c r="AA151" s="82">
        <v>1488297031</v>
      </c>
      <c r="AB151" s="82">
        <v>1513391071</v>
      </c>
      <c r="AC151" s="82">
        <v>3001688102</v>
      </c>
      <c r="AD151" s="91"/>
      <c r="AE151" s="91"/>
      <c r="AF151" s="91"/>
    </row>
    <row r="152" spans="1:34" s="68" customFormat="1">
      <c r="A152" s="84"/>
      <c r="B152" s="74" t="s">
        <v>254</v>
      </c>
      <c r="C152" s="82">
        <v>18196658030</v>
      </c>
      <c r="D152" s="82">
        <v>16827767206</v>
      </c>
      <c r="E152" s="82">
        <v>35024425236</v>
      </c>
      <c r="F152" s="82">
        <v>5552844751</v>
      </c>
      <c r="G152" s="82">
        <v>6123716355</v>
      </c>
      <c r="H152" s="82">
        <v>11676561106</v>
      </c>
      <c r="I152" s="82">
        <v>9298143432</v>
      </c>
      <c r="J152" s="82">
        <v>9224429941</v>
      </c>
      <c r="K152" s="82">
        <v>18522573374</v>
      </c>
      <c r="L152" s="82">
        <v>8501914</v>
      </c>
      <c r="M152" s="82">
        <v>9602680</v>
      </c>
      <c r="N152" s="82">
        <v>18104594</v>
      </c>
      <c r="O152" s="82">
        <v>49117698</v>
      </c>
      <c r="P152" s="82">
        <v>39103058</v>
      </c>
      <c r="Q152" s="82">
        <v>88220755</v>
      </c>
      <c r="R152" s="82">
        <v>172636</v>
      </c>
      <c r="S152" s="82">
        <v>0</v>
      </c>
      <c r="T152" s="82">
        <v>172636</v>
      </c>
      <c r="U152" s="82">
        <v>1963561903</v>
      </c>
      <c r="V152" s="82">
        <v>796483786</v>
      </c>
      <c r="W152" s="82">
        <v>2760045689</v>
      </c>
      <c r="X152" s="82">
        <v>787730530</v>
      </c>
      <c r="Y152" s="82">
        <v>447474269</v>
      </c>
      <c r="Z152" s="82">
        <v>1235204799</v>
      </c>
      <c r="AA152" s="82">
        <v>536585166</v>
      </c>
      <c r="AB152" s="82">
        <v>186957117</v>
      </c>
      <c r="AC152" s="82">
        <v>723542283</v>
      </c>
      <c r="AD152" s="91"/>
      <c r="AE152" s="91"/>
      <c r="AF152" s="91"/>
    </row>
    <row r="153" spans="1:34" s="68" customFormat="1" ht="17.5" thickBot="1">
      <c r="A153" s="85"/>
      <c r="B153" s="78" t="s">
        <v>255</v>
      </c>
      <c r="C153" s="82">
        <v>53075576094</v>
      </c>
      <c r="D153" s="82">
        <v>37840824868</v>
      </c>
      <c r="E153" s="82">
        <v>90916400962</v>
      </c>
      <c r="F153" s="82">
        <v>32081392637</v>
      </c>
      <c r="G153" s="82">
        <v>22375798212</v>
      </c>
      <c r="H153" s="82">
        <v>54457190849</v>
      </c>
      <c r="I153" s="82">
        <v>13705735610</v>
      </c>
      <c r="J153" s="82">
        <v>13097102016</v>
      </c>
      <c r="K153" s="82">
        <v>26802837626</v>
      </c>
      <c r="L153" s="82">
        <v>5201514</v>
      </c>
      <c r="M153" s="82">
        <v>5528301</v>
      </c>
      <c r="N153" s="82">
        <v>10729815</v>
      </c>
      <c r="O153" s="82">
        <v>203586514</v>
      </c>
      <c r="P153" s="82">
        <v>110680867</v>
      </c>
      <c r="Q153" s="82">
        <v>314267382</v>
      </c>
      <c r="R153" s="82">
        <v>1986894</v>
      </c>
      <c r="S153" s="82">
        <v>8623122</v>
      </c>
      <c r="T153" s="82">
        <v>10610016</v>
      </c>
      <c r="U153" s="82">
        <v>7061004899</v>
      </c>
      <c r="V153" s="82">
        <v>2198875353</v>
      </c>
      <c r="W153" s="82">
        <v>9259880252</v>
      </c>
      <c r="X153" s="82">
        <v>0</v>
      </c>
      <c r="Y153" s="82">
        <v>0</v>
      </c>
      <c r="Z153" s="82">
        <v>0</v>
      </c>
      <c r="AA153" s="82">
        <v>16668025</v>
      </c>
      <c r="AB153" s="82">
        <v>44216997</v>
      </c>
      <c r="AC153" s="82">
        <v>60885022</v>
      </c>
      <c r="AD153" s="91"/>
      <c r="AE153" s="91"/>
      <c r="AF153" s="91"/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293</v>
      </c>
      <c r="B155" s="63" t="s">
        <v>253</v>
      </c>
      <c r="C155" s="87">
        <v>1219152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294</v>
      </c>
      <c r="C156" s="87">
        <v>5276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255</v>
      </c>
      <c r="C157" s="87">
        <v>3358</v>
      </c>
    </row>
    <row r="158" spans="1:34" s="68" customFormat="1">
      <c r="A158" s="109"/>
      <c r="B158" s="63" t="s">
        <v>295</v>
      </c>
      <c r="C158" s="87">
        <v>1227786</v>
      </c>
    </row>
    <row r="159" spans="1:34">
      <c r="C159" s="65" t="s">
        <v>146</v>
      </c>
    </row>
  </sheetData>
  <mergeCells count="52"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161"/>
  <sheetViews>
    <sheetView zoomScale="46" zoomScaleNormal="46" workbookViewId="0">
      <selection activeCell="C6" sqref="C6:E153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21.1796875" style="65" customWidth="1"/>
    <col min="4" max="4" width="19.453125" style="65" customWidth="1"/>
    <col min="5" max="5" width="20.1796875" style="65" customWidth="1"/>
    <col min="6" max="6" width="21" style="65" customWidth="1"/>
    <col min="7" max="11" width="20.26953125" style="65" customWidth="1"/>
    <col min="12" max="29" width="18.08984375" style="65" customWidth="1"/>
    <col min="30" max="30" width="14.90625" style="66"/>
    <col min="31" max="31" width="19.453125" style="66" customWidth="1"/>
    <col min="32" max="32" width="18.7265625" style="66" customWidth="1"/>
    <col min="33" max="16384" width="14.90625" style="66"/>
  </cols>
  <sheetData>
    <row r="1" spans="1:38" ht="37.4" customHeight="1">
      <c r="A1" s="113" t="s">
        <v>296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8" ht="26.15" customHeight="1">
      <c r="A2" s="114" t="s">
        <v>175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8" ht="20.399999999999999" customHeight="1">
      <c r="A3" s="123" t="s">
        <v>0</v>
      </c>
      <c r="B3" s="123" t="s">
        <v>14</v>
      </c>
      <c r="C3" s="121" t="s">
        <v>299</v>
      </c>
      <c r="D3" s="122"/>
      <c r="E3" s="122"/>
      <c r="F3" s="120" t="s">
        <v>69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17</v>
      </c>
      <c r="V3" s="119"/>
      <c r="W3" s="119"/>
      <c r="X3" s="119"/>
      <c r="Y3" s="119"/>
      <c r="Z3" s="119"/>
      <c r="AA3" s="116" t="s">
        <v>71</v>
      </c>
      <c r="AB3" s="117"/>
      <c r="AC3" s="117"/>
    </row>
    <row r="4" spans="1:38" ht="20" customHeight="1">
      <c r="A4" s="124"/>
      <c r="B4" s="124" t="s">
        <v>14</v>
      </c>
      <c r="C4" s="122"/>
      <c r="D4" s="122"/>
      <c r="E4" s="122"/>
      <c r="F4" s="118" t="s">
        <v>19</v>
      </c>
      <c r="G4" s="118"/>
      <c r="H4" s="118"/>
      <c r="I4" s="116" t="s">
        <v>73</v>
      </c>
      <c r="J4" s="116"/>
      <c r="K4" s="116"/>
      <c r="L4" s="118" t="s">
        <v>74</v>
      </c>
      <c r="M4" s="118"/>
      <c r="N4" s="118"/>
      <c r="O4" s="116" t="s">
        <v>22</v>
      </c>
      <c r="P4" s="116"/>
      <c r="Q4" s="116"/>
      <c r="R4" s="118" t="s">
        <v>76</v>
      </c>
      <c r="S4" s="118"/>
      <c r="T4" s="118"/>
      <c r="U4" s="116" t="s">
        <v>24</v>
      </c>
      <c r="V4" s="116"/>
      <c r="W4" s="116"/>
      <c r="X4" s="115" t="s">
        <v>78</v>
      </c>
      <c r="Y4" s="115"/>
      <c r="Z4" s="115"/>
      <c r="AA4" s="117"/>
      <c r="AB4" s="117"/>
      <c r="AC4" s="117"/>
    </row>
    <row r="5" spans="1:38" ht="20" customHeight="1">
      <c r="A5" s="124"/>
      <c r="B5" s="124"/>
      <c r="C5" s="71" t="s">
        <v>79</v>
      </c>
      <c r="D5" s="73" t="s">
        <v>27</v>
      </c>
      <c r="E5" s="70" t="s">
        <v>81</v>
      </c>
      <c r="F5" s="71" t="s">
        <v>79</v>
      </c>
      <c r="G5" s="73" t="s">
        <v>27</v>
      </c>
      <c r="H5" s="70" t="s">
        <v>81</v>
      </c>
      <c r="I5" s="71" t="s">
        <v>79</v>
      </c>
      <c r="J5" s="73" t="s">
        <v>27</v>
      </c>
      <c r="K5" s="70" t="s">
        <v>81</v>
      </c>
      <c r="L5" s="71" t="s">
        <v>79</v>
      </c>
      <c r="M5" s="73" t="s">
        <v>27</v>
      </c>
      <c r="N5" s="70" t="s">
        <v>81</v>
      </c>
      <c r="O5" s="71" t="s">
        <v>79</v>
      </c>
      <c r="P5" s="73" t="s">
        <v>27</v>
      </c>
      <c r="Q5" s="70" t="s">
        <v>81</v>
      </c>
      <c r="R5" s="71" t="s">
        <v>79</v>
      </c>
      <c r="S5" s="73" t="s">
        <v>27</v>
      </c>
      <c r="T5" s="70" t="s">
        <v>81</v>
      </c>
      <c r="U5" s="71" t="s">
        <v>79</v>
      </c>
      <c r="V5" s="73" t="s">
        <v>27</v>
      </c>
      <c r="W5" s="70" t="s">
        <v>81</v>
      </c>
      <c r="X5" s="71" t="s">
        <v>79</v>
      </c>
      <c r="Y5" s="73" t="s">
        <v>27</v>
      </c>
      <c r="Z5" s="70" t="s">
        <v>81</v>
      </c>
      <c r="AA5" s="71" t="s">
        <v>79</v>
      </c>
      <c r="AB5" s="73" t="s">
        <v>27</v>
      </c>
      <c r="AC5" s="70" t="s">
        <v>81</v>
      </c>
    </row>
    <row r="6" spans="1:38" s="68" customFormat="1" ht="19.399999999999999" customHeight="1">
      <c r="A6" s="110" t="s">
        <v>82</v>
      </c>
      <c r="B6" s="62" t="s">
        <v>83</v>
      </c>
      <c r="C6" s="92">
        <v>9211618910</v>
      </c>
      <c r="D6" s="92">
        <v>10004215957</v>
      </c>
      <c r="E6" s="92">
        <v>19215834867</v>
      </c>
      <c r="F6" s="92">
        <v>7308332834</v>
      </c>
      <c r="G6" s="92">
        <v>8407684998</v>
      </c>
      <c r="H6" s="92">
        <v>15716017832</v>
      </c>
      <c r="I6" s="92">
        <v>975771212.79999995</v>
      </c>
      <c r="J6" s="92">
        <v>709504016.39999998</v>
      </c>
      <c r="K6" s="92">
        <v>1685275229</v>
      </c>
      <c r="L6" s="92">
        <v>0</v>
      </c>
      <c r="M6" s="92">
        <v>0</v>
      </c>
      <c r="N6" s="92">
        <v>0</v>
      </c>
      <c r="O6" s="92">
        <v>818681236.79999995</v>
      </c>
      <c r="P6" s="92">
        <v>880590433</v>
      </c>
      <c r="Q6" s="92">
        <v>1699271670</v>
      </c>
      <c r="R6" s="92">
        <v>0</v>
      </c>
      <c r="S6" s="92">
        <v>6436510</v>
      </c>
      <c r="T6" s="92">
        <v>6436510</v>
      </c>
      <c r="U6" s="92">
        <v>108318800</v>
      </c>
      <c r="V6" s="92">
        <v>0</v>
      </c>
      <c r="W6" s="92">
        <v>108318800</v>
      </c>
      <c r="X6" s="92">
        <v>0</v>
      </c>
      <c r="Y6" s="92">
        <v>0</v>
      </c>
      <c r="Z6" s="92">
        <v>0</v>
      </c>
      <c r="AA6" s="92">
        <v>514826</v>
      </c>
      <c r="AB6" s="92">
        <v>0</v>
      </c>
      <c r="AC6" s="92">
        <v>514826</v>
      </c>
      <c r="AD6" s="91"/>
      <c r="AE6" s="91"/>
      <c r="AF6" s="91"/>
    </row>
    <row r="7" spans="1:38" s="68" customFormat="1" ht="19.399999999999999" customHeight="1">
      <c r="A7" s="111"/>
      <c r="B7" s="61" t="s">
        <v>84</v>
      </c>
      <c r="C7" s="92">
        <v>15580474021</v>
      </c>
      <c r="D7" s="92">
        <v>14678600567</v>
      </c>
      <c r="E7" s="92">
        <v>30259074587</v>
      </c>
      <c r="F7" s="92">
        <v>4907427300</v>
      </c>
      <c r="G7" s="92">
        <v>3957568591</v>
      </c>
      <c r="H7" s="92">
        <v>8864995891</v>
      </c>
      <c r="I7" s="92">
        <v>10558916937</v>
      </c>
      <c r="J7" s="92">
        <v>10617088943</v>
      </c>
      <c r="K7" s="92">
        <v>21176005880</v>
      </c>
      <c r="L7" s="92">
        <v>0</v>
      </c>
      <c r="M7" s="92">
        <v>0</v>
      </c>
      <c r="N7" s="92">
        <v>0</v>
      </c>
      <c r="O7" s="92">
        <v>71715074.040000007</v>
      </c>
      <c r="P7" s="92">
        <v>75960064.239999995</v>
      </c>
      <c r="Q7" s="92">
        <v>147675138.30000001</v>
      </c>
      <c r="R7" s="92">
        <v>0</v>
      </c>
      <c r="S7" s="92">
        <v>0</v>
      </c>
      <c r="T7" s="92">
        <v>0</v>
      </c>
      <c r="U7" s="92">
        <v>42414710</v>
      </c>
      <c r="V7" s="92">
        <v>6217080</v>
      </c>
      <c r="W7" s="92">
        <v>48631790</v>
      </c>
      <c r="X7" s="92">
        <v>0</v>
      </c>
      <c r="Y7" s="92">
        <v>21765888</v>
      </c>
      <c r="Z7" s="92">
        <v>21765888</v>
      </c>
      <c r="AA7" s="92">
        <v>0</v>
      </c>
      <c r="AB7" s="92">
        <v>0</v>
      </c>
      <c r="AC7" s="92">
        <v>0</v>
      </c>
      <c r="AD7" s="91"/>
      <c r="AE7" s="91"/>
      <c r="AF7" s="91"/>
    </row>
    <row r="8" spans="1:38" s="68" customFormat="1" ht="19.399999999999999" customHeight="1">
      <c r="A8" s="112"/>
      <c r="B8" s="61" t="s">
        <v>85</v>
      </c>
      <c r="C8" s="92">
        <v>30811033210</v>
      </c>
      <c r="D8" s="92">
        <v>22892642079</v>
      </c>
      <c r="E8" s="92">
        <v>53703675289</v>
      </c>
      <c r="F8" s="92">
        <v>19397514286</v>
      </c>
      <c r="G8" s="92">
        <v>11926946311</v>
      </c>
      <c r="H8" s="92">
        <v>31324460597</v>
      </c>
      <c r="I8" s="92">
        <v>11186908734</v>
      </c>
      <c r="J8" s="92">
        <v>10127329851</v>
      </c>
      <c r="K8" s="92">
        <v>21314238585</v>
      </c>
      <c r="L8" s="92">
        <v>0</v>
      </c>
      <c r="M8" s="92">
        <v>0</v>
      </c>
      <c r="N8" s="92">
        <v>0</v>
      </c>
      <c r="O8" s="92">
        <v>156971691.19999999</v>
      </c>
      <c r="P8" s="92">
        <v>830372652.89999998</v>
      </c>
      <c r="Q8" s="92">
        <v>987344344.10000002</v>
      </c>
      <c r="R8" s="92">
        <v>41877416</v>
      </c>
      <c r="S8" s="92">
        <v>0</v>
      </c>
      <c r="T8" s="92">
        <v>41877416</v>
      </c>
      <c r="U8" s="92">
        <v>15697632.199999999</v>
      </c>
      <c r="V8" s="92">
        <v>7993263.7520000003</v>
      </c>
      <c r="W8" s="92">
        <v>23690895.960000001</v>
      </c>
      <c r="X8" s="92">
        <v>0</v>
      </c>
      <c r="Y8" s="92">
        <v>0</v>
      </c>
      <c r="Z8" s="92">
        <v>0</v>
      </c>
      <c r="AA8" s="92">
        <v>12063451</v>
      </c>
      <c r="AB8" s="92">
        <v>0</v>
      </c>
      <c r="AC8" s="92">
        <v>12063451</v>
      </c>
      <c r="AD8" s="91"/>
      <c r="AE8" s="91"/>
      <c r="AF8" s="91"/>
    </row>
    <row r="9" spans="1:38" ht="19.399999999999999" customHeight="1" thickBot="1">
      <c r="A9" s="60" t="s">
        <v>1</v>
      </c>
      <c r="B9" s="59"/>
      <c r="C9" s="93">
        <v>55603126141</v>
      </c>
      <c r="D9" s="93">
        <v>47575458603</v>
      </c>
      <c r="E9" s="93">
        <v>103178584744</v>
      </c>
      <c r="F9" s="93">
        <v>31613274420</v>
      </c>
      <c r="G9" s="93">
        <v>24292199900</v>
      </c>
      <c r="H9" s="93">
        <v>55905474320</v>
      </c>
      <c r="I9" s="93">
        <v>22721596883</v>
      </c>
      <c r="J9" s="93">
        <v>21453922811</v>
      </c>
      <c r="K9" s="93">
        <v>44175519694</v>
      </c>
      <c r="L9" s="93">
        <v>0</v>
      </c>
      <c r="M9" s="93">
        <v>0</v>
      </c>
      <c r="N9" s="93">
        <v>0</v>
      </c>
      <c r="O9" s="93">
        <v>1047368002</v>
      </c>
      <c r="P9" s="93">
        <v>1786923150</v>
      </c>
      <c r="Q9" s="93">
        <v>2834291152</v>
      </c>
      <c r="R9" s="93">
        <v>41877416</v>
      </c>
      <c r="S9" s="93">
        <v>6436510</v>
      </c>
      <c r="T9" s="93">
        <v>48313926</v>
      </c>
      <c r="U9" s="93">
        <v>166431142.19999999</v>
      </c>
      <c r="V9" s="93">
        <v>14210343.75</v>
      </c>
      <c r="W9" s="93">
        <v>180641486</v>
      </c>
      <c r="X9" s="93">
        <v>0</v>
      </c>
      <c r="Y9" s="93">
        <v>21765888</v>
      </c>
      <c r="Z9" s="93">
        <v>21765888</v>
      </c>
      <c r="AA9" s="93">
        <v>12578277</v>
      </c>
      <c r="AB9" s="93">
        <v>0</v>
      </c>
      <c r="AC9" s="93">
        <v>12578277</v>
      </c>
      <c r="AD9" s="91"/>
      <c r="AE9" s="91"/>
      <c r="AF9" s="91"/>
      <c r="AG9" s="68"/>
      <c r="AH9" s="68"/>
      <c r="AI9" s="68"/>
    </row>
    <row r="10" spans="1:38" s="68" customFormat="1" ht="19.399999999999999" customHeight="1">
      <c r="A10" s="110" t="s">
        <v>34</v>
      </c>
      <c r="B10" s="62" t="s">
        <v>83</v>
      </c>
      <c r="C10" s="92">
        <v>16606071.57</v>
      </c>
      <c r="D10" s="92">
        <v>12300704</v>
      </c>
      <c r="E10" s="92">
        <v>28906775.57</v>
      </c>
      <c r="F10" s="92">
        <v>5463530.5690000001</v>
      </c>
      <c r="G10" s="92">
        <v>8936365</v>
      </c>
      <c r="H10" s="92">
        <v>14399895.57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11142541</v>
      </c>
      <c r="V10" s="92">
        <v>3364339</v>
      </c>
      <c r="W10" s="92">
        <v>14506880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91"/>
      <c r="AE10" s="91"/>
      <c r="AF10" s="91"/>
    </row>
    <row r="11" spans="1:38" s="68" customFormat="1" ht="19.399999999999999" customHeight="1">
      <c r="A11" s="111"/>
      <c r="B11" s="61" t="s">
        <v>84</v>
      </c>
      <c r="C11" s="92">
        <v>9421627.8579999991</v>
      </c>
      <c r="D11" s="92">
        <v>3381483</v>
      </c>
      <c r="E11" s="92">
        <v>12803110.859999999</v>
      </c>
      <c r="F11" s="92">
        <v>6310752.858</v>
      </c>
      <c r="G11" s="92">
        <v>0</v>
      </c>
      <c r="H11" s="92">
        <v>6310752.858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3110875</v>
      </c>
      <c r="V11" s="92">
        <v>3381483</v>
      </c>
      <c r="W11" s="92">
        <v>6492358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1"/>
      <c r="AE11" s="91"/>
      <c r="AF11" s="91"/>
    </row>
    <row r="12" spans="1:38" s="68" customFormat="1" ht="19.399999999999999" customHeight="1">
      <c r="A12" s="112"/>
      <c r="B12" s="61" t="s">
        <v>85</v>
      </c>
      <c r="C12" s="92">
        <v>69086423</v>
      </c>
      <c r="D12" s="92">
        <v>70880050</v>
      </c>
      <c r="E12" s="92">
        <v>139966473</v>
      </c>
      <c r="F12" s="92">
        <v>69086423</v>
      </c>
      <c r="G12" s="92">
        <v>70880050</v>
      </c>
      <c r="H12" s="92">
        <v>139966473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1"/>
      <c r="AE12" s="91"/>
      <c r="AF12" s="91"/>
    </row>
    <row r="13" spans="1:38" ht="19.399999999999999" customHeight="1" thickBot="1">
      <c r="A13" s="60" t="s">
        <v>1</v>
      </c>
      <c r="B13" s="59"/>
      <c r="C13" s="93">
        <v>95114122.430000007</v>
      </c>
      <c r="D13" s="93">
        <v>86562237</v>
      </c>
      <c r="E13" s="93">
        <v>181676359.40000001</v>
      </c>
      <c r="F13" s="93">
        <v>80860706.430000007</v>
      </c>
      <c r="G13" s="93">
        <v>79816415</v>
      </c>
      <c r="H13" s="93">
        <v>160677121.40000001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14253416</v>
      </c>
      <c r="V13" s="93">
        <v>6745822</v>
      </c>
      <c r="W13" s="93">
        <v>20999238</v>
      </c>
      <c r="X13" s="93">
        <v>0</v>
      </c>
      <c r="Y13" s="93">
        <v>0</v>
      </c>
      <c r="Z13" s="93">
        <v>0</v>
      </c>
      <c r="AA13" s="93">
        <v>0</v>
      </c>
      <c r="AB13" s="93">
        <v>0</v>
      </c>
      <c r="AC13" s="93">
        <v>0</v>
      </c>
      <c r="AD13" s="91"/>
      <c r="AE13" s="91"/>
      <c r="AF13" s="91"/>
      <c r="AG13" s="68"/>
      <c r="AH13" s="68"/>
      <c r="AI13" s="68"/>
      <c r="AJ13" s="68"/>
      <c r="AK13" s="68"/>
      <c r="AL13" s="68"/>
    </row>
    <row r="14" spans="1:38" s="68" customFormat="1" ht="19.399999999999999" customHeight="1">
      <c r="A14" s="110" t="s">
        <v>88</v>
      </c>
      <c r="B14" s="62" t="s">
        <v>83</v>
      </c>
      <c r="C14" s="92">
        <v>2875742163</v>
      </c>
      <c r="D14" s="92">
        <v>607323721.29999995</v>
      </c>
      <c r="E14" s="92">
        <v>3483065885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2875742163</v>
      </c>
      <c r="AB14" s="92">
        <v>607323721.29999995</v>
      </c>
      <c r="AC14" s="92">
        <v>3483065885</v>
      </c>
      <c r="AD14" s="91"/>
      <c r="AE14" s="91"/>
      <c r="AF14" s="91"/>
    </row>
    <row r="15" spans="1:38" s="68" customFormat="1" ht="19.399999999999999" customHeight="1">
      <c r="A15" s="111"/>
      <c r="B15" s="61" t="s">
        <v>84</v>
      </c>
      <c r="C15" s="92">
        <v>3869791147</v>
      </c>
      <c r="D15" s="92">
        <v>769241179.5</v>
      </c>
      <c r="E15" s="92">
        <v>4639032327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22105385</v>
      </c>
      <c r="Y15" s="92">
        <v>11178070</v>
      </c>
      <c r="Z15" s="92">
        <v>33283455</v>
      </c>
      <c r="AA15" s="92">
        <v>3847685762</v>
      </c>
      <c r="AB15" s="92">
        <v>758063109.5</v>
      </c>
      <c r="AC15" s="92">
        <v>4605748872</v>
      </c>
      <c r="AD15" s="91"/>
      <c r="AE15" s="91"/>
      <c r="AF15" s="91"/>
    </row>
    <row r="16" spans="1:38" s="68" customFormat="1" ht="19.399999999999999" customHeight="1">
      <c r="A16" s="112"/>
      <c r="B16" s="61" t="s">
        <v>85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91"/>
      <c r="AE16" s="91"/>
      <c r="AF16" s="91"/>
    </row>
    <row r="17" spans="1:38" ht="19.399999999999999" customHeight="1" thickBot="1">
      <c r="A17" s="60" t="s">
        <v>1</v>
      </c>
      <c r="B17" s="59"/>
      <c r="C17" s="93">
        <v>6745533311</v>
      </c>
      <c r="D17" s="93">
        <v>1376564901</v>
      </c>
      <c r="E17" s="93">
        <v>8122098211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22105385</v>
      </c>
      <c r="Y17" s="93">
        <v>11178070</v>
      </c>
      <c r="Z17" s="93">
        <v>33283455</v>
      </c>
      <c r="AA17" s="93">
        <v>6723427926</v>
      </c>
      <c r="AB17" s="93">
        <v>1365386831</v>
      </c>
      <c r="AC17" s="93">
        <v>8088814756</v>
      </c>
      <c r="AD17" s="91"/>
      <c r="AE17" s="91"/>
      <c r="AF17" s="91"/>
      <c r="AG17" s="68"/>
      <c r="AH17" s="68"/>
      <c r="AI17" s="68"/>
      <c r="AJ17" s="68"/>
      <c r="AK17" s="68"/>
      <c r="AL17" s="68"/>
    </row>
    <row r="18" spans="1:38" s="68" customFormat="1" ht="19.399999999999999" customHeight="1">
      <c r="A18" s="110" t="s">
        <v>36</v>
      </c>
      <c r="B18" s="62" t="s">
        <v>83</v>
      </c>
      <c r="C18" s="92">
        <v>167585958.80000001</v>
      </c>
      <c r="D18" s="92">
        <v>33912431.609999999</v>
      </c>
      <c r="E18" s="92">
        <v>201498390.40000001</v>
      </c>
      <c r="F18" s="92">
        <v>11929515.890000001</v>
      </c>
      <c r="G18" s="92">
        <v>8849994.8200000003</v>
      </c>
      <c r="H18" s="92">
        <v>20779510.710000001</v>
      </c>
      <c r="I18" s="92">
        <v>8398367</v>
      </c>
      <c r="J18" s="92">
        <v>509006</v>
      </c>
      <c r="K18" s="92">
        <v>8907373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147107113.59999999</v>
      </c>
      <c r="V18" s="92">
        <v>24332002.68</v>
      </c>
      <c r="W18" s="92">
        <v>171439116.19999999</v>
      </c>
      <c r="X18" s="92">
        <v>0</v>
      </c>
      <c r="Y18" s="92">
        <v>0</v>
      </c>
      <c r="Z18" s="92">
        <v>0</v>
      </c>
      <c r="AA18" s="92">
        <v>150962.34</v>
      </c>
      <c r="AB18" s="92">
        <v>221428.11</v>
      </c>
      <c r="AC18" s="92">
        <v>372390.45</v>
      </c>
      <c r="AD18" s="91"/>
      <c r="AE18" s="91"/>
      <c r="AF18" s="91"/>
    </row>
    <row r="19" spans="1:38" s="68" customFormat="1" ht="19.399999999999999" customHeight="1">
      <c r="A19" s="111"/>
      <c r="B19" s="61" t="s">
        <v>84</v>
      </c>
      <c r="C19" s="92">
        <v>861464592.10000002</v>
      </c>
      <c r="D19" s="92">
        <v>804844266.70000005</v>
      </c>
      <c r="E19" s="92">
        <v>1666308859</v>
      </c>
      <c r="F19" s="92">
        <v>3819431.9219999998</v>
      </c>
      <c r="G19" s="92">
        <v>1264840</v>
      </c>
      <c r="H19" s="92">
        <v>5084271.9220000003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278423772.19999999</v>
      </c>
      <c r="V19" s="92">
        <v>250096221.09999999</v>
      </c>
      <c r="W19" s="92">
        <v>528519993.19999999</v>
      </c>
      <c r="X19" s="92">
        <v>579221388</v>
      </c>
      <c r="Y19" s="92">
        <v>553483205.60000002</v>
      </c>
      <c r="Z19" s="92">
        <v>1132704594</v>
      </c>
      <c r="AA19" s="92">
        <v>0</v>
      </c>
      <c r="AB19" s="92">
        <v>0</v>
      </c>
      <c r="AC19" s="92">
        <v>0</v>
      </c>
      <c r="AD19" s="91"/>
      <c r="AE19" s="91"/>
      <c r="AF19" s="91"/>
    </row>
    <row r="20" spans="1:38" s="68" customFormat="1" ht="19.399999999999999" customHeight="1">
      <c r="A20" s="112"/>
      <c r="B20" s="61" t="s">
        <v>85</v>
      </c>
      <c r="C20" s="92">
        <v>1441218376</v>
      </c>
      <c r="D20" s="92">
        <v>1334142679</v>
      </c>
      <c r="E20" s="92">
        <v>2775361055</v>
      </c>
      <c r="F20" s="92">
        <v>352626996.19999999</v>
      </c>
      <c r="G20" s="92">
        <v>322642129.19999999</v>
      </c>
      <c r="H20" s="92">
        <v>675269125.39999998</v>
      </c>
      <c r="I20" s="92">
        <v>129672524.7</v>
      </c>
      <c r="J20" s="92">
        <v>657895510.39999998</v>
      </c>
      <c r="K20" s="92">
        <v>787568035.20000005</v>
      </c>
      <c r="L20" s="92">
        <v>0</v>
      </c>
      <c r="M20" s="92">
        <v>0</v>
      </c>
      <c r="N20" s="92">
        <v>0</v>
      </c>
      <c r="O20" s="92">
        <v>32038313.18</v>
      </c>
      <c r="P20" s="92">
        <v>1443712</v>
      </c>
      <c r="Q20" s="92">
        <v>33482025.18</v>
      </c>
      <c r="R20" s="92">
        <v>31673551.579999998</v>
      </c>
      <c r="S20" s="92">
        <v>102129</v>
      </c>
      <c r="T20" s="92">
        <v>31775680.579999998</v>
      </c>
      <c r="U20" s="92">
        <v>884298281.70000005</v>
      </c>
      <c r="V20" s="92">
        <v>340405737</v>
      </c>
      <c r="W20" s="92">
        <v>1224704019</v>
      </c>
      <c r="X20" s="92">
        <v>0</v>
      </c>
      <c r="Y20" s="92">
        <v>0</v>
      </c>
      <c r="Z20" s="92">
        <v>0</v>
      </c>
      <c r="AA20" s="92">
        <v>10908709</v>
      </c>
      <c r="AB20" s="92">
        <v>11653461</v>
      </c>
      <c r="AC20" s="92">
        <v>22562170</v>
      </c>
      <c r="AD20" s="91"/>
      <c r="AE20" s="91"/>
      <c r="AF20" s="91"/>
    </row>
    <row r="21" spans="1:38" ht="19.399999999999999" customHeight="1" thickBot="1">
      <c r="A21" s="60" t="s">
        <v>1</v>
      </c>
      <c r="B21" s="59"/>
      <c r="C21" s="93">
        <v>2470268927</v>
      </c>
      <c r="D21" s="93">
        <v>2172899377</v>
      </c>
      <c r="E21" s="93">
        <v>4643168304</v>
      </c>
      <c r="F21" s="93">
        <v>368375944</v>
      </c>
      <c r="G21" s="93">
        <v>332756964</v>
      </c>
      <c r="H21" s="93">
        <v>701132908</v>
      </c>
      <c r="I21" s="93">
        <v>138070891.69999999</v>
      </c>
      <c r="J21" s="93">
        <v>658404516.39999998</v>
      </c>
      <c r="K21" s="93">
        <v>796475408.20000005</v>
      </c>
      <c r="L21" s="93">
        <v>0</v>
      </c>
      <c r="M21" s="93">
        <v>0</v>
      </c>
      <c r="N21" s="93">
        <v>0</v>
      </c>
      <c r="O21" s="93">
        <v>32038313.18</v>
      </c>
      <c r="P21" s="93">
        <v>1443712</v>
      </c>
      <c r="Q21" s="93">
        <v>33482025.18</v>
      </c>
      <c r="R21" s="93">
        <v>31673551.579999998</v>
      </c>
      <c r="S21" s="93">
        <v>102129</v>
      </c>
      <c r="T21" s="93">
        <v>31775680.579999998</v>
      </c>
      <c r="U21" s="93">
        <v>1309829167</v>
      </c>
      <c r="V21" s="93">
        <v>614833960.70000005</v>
      </c>
      <c r="W21" s="93">
        <v>1924663128</v>
      </c>
      <c r="X21" s="93">
        <v>579221388</v>
      </c>
      <c r="Y21" s="93">
        <v>553483205.60000002</v>
      </c>
      <c r="Z21" s="93">
        <v>1132704594</v>
      </c>
      <c r="AA21" s="93">
        <v>11059671.34</v>
      </c>
      <c r="AB21" s="93">
        <v>11874889.109999999</v>
      </c>
      <c r="AC21" s="93">
        <v>22934560.449999999</v>
      </c>
      <c r="AD21" s="91"/>
      <c r="AE21" s="91"/>
      <c r="AF21" s="91"/>
      <c r="AG21" s="68"/>
      <c r="AH21" s="68"/>
      <c r="AI21" s="68"/>
      <c r="AJ21" s="68"/>
      <c r="AK21" s="68"/>
      <c r="AL21" s="68"/>
    </row>
    <row r="22" spans="1:38" s="68" customFormat="1" ht="19.399999999999999" customHeight="1">
      <c r="A22" s="110" t="s">
        <v>3</v>
      </c>
      <c r="B22" s="62" t="s">
        <v>83</v>
      </c>
      <c r="C22" s="92">
        <v>169862394.59999999</v>
      </c>
      <c r="D22" s="92">
        <v>18035133.390000001</v>
      </c>
      <c r="E22" s="92">
        <v>187897528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169862394.59999999</v>
      </c>
      <c r="AB22" s="92">
        <v>18035133.390000001</v>
      </c>
      <c r="AC22" s="92">
        <v>187897528</v>
      </c>
      <c r="AD22" s="91"/>
      <c r="AE22" s="91"/>
      <c r="AF22" s="91"/>
    </row>
    <row r="23" spans="1:38" s="68" customFormat="1" ht="19.399999999999999" customHeight="1">
      <c r="A23" s="111"/>
      <c r="B23" s="61" t="s">
        <v>84</v>
      </c>
      <c r="C23" s="92">
        <v>816840799.20000005</v>
      </c>
      <c r="D23" s="92">
        <v>106683908</v>
      </c>
      <c r="E23" s="92">
        <v>923524707.10000002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816840799.20000005</v>
      </c>
      <c r="AB23" s="92">
        <v>106683908</v>
      </c>
      <c r="AC23" s="92">
        <v>923524707.10000002</v>
      </c>
      <c r="AD23" s="91"/>
      <c r="AE23" s="91"/>
      <c r="AF23" s="91"/>
    </row>
    <row r="24" spans="1:38" s="68" customFormat="1" ht="19.399999999999999" customHeight="1">
      <c r="A24" s="112"/>
      <c r="B24" s="61" t="s">
        <v>85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1"/>
      <c r="AE24" s="91"/>
      <c r="AF24" s="91"/>
    </row>
    <row r="25" spans="1:38" ht="19.399999999999999" customHeight="1" thickBot="1">
      <c r="A25" s="60" t="s">
        <v>1</v>
      </c>
      <c r="B25" s="59"/>
      <c r="C25" s="93">
        <v>986703193.79999995</v>
      </c>
      <c r="D25" s="93">
        <v>124719041.3</v>
      </c>
      <c r="E25" s="93">
        <v>1111422235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93">
        <v>986703193.79999995</v>
      </c>
      <c r="AB25" s="93">
        <v>124719041.3</v>
      </c>
      <c r="AC25" s="93">
        <v>1111422235</v>
      </c>
      <c r="AD25" s="91"/>
      <c r="AE25" s="91"/>
      <c r="AF25" s="91"/>
      <c r="AG25" s="68"/>
      <c r="AH25" s="68"/>
      <c r="AI25" s="68"/>
      <c r="AJ25" s="68"/>
      <c r="AK25" s="68"/>
      <c r="AL25" s="68"/>
    </row>
    <row r="26" spans="1:38" s="68" customFormat="1" ht="19.399999999999999" customHeight="1">
      <c r="A26" s="110" t="s">
        <v>91</v>
      </c>
      <c r="B26" s="62" t="s">
        <v>83</v>
      </c>
      <c r="C26" s="92">
        <v>4726383</v>
      </c>
      <c r="D26" s="92">
        <v>6212154</v>
      </c>
      <c r="E26" s="92">
        <v>10938537</v>
      </c>
      <c r="F26" s="92">
        <v>4726383</v>
      </c>
      <c r="G26" s="92">
        <v>6212154</v>
      </c>
      <c r="H26" s="92">
        <v>10938537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1"/>
      <c r="AE26" s="91"/>
      <c r="AF26" s="91"/>
    </row>
    <row r="27" spans="1:38" s="68" customFormat="1" ht="19.399999999999999" customHeight="1">
      <c r="A27" s="111"/>
      <c r="B27" s="61" t="s">
        <v>84</v>
      </c>
      <c r="C27" s="92">
        <v>25752238.32</v>
      </c>
      <c r="D27" s="92">
        <v>282958404.19999999</v>
      </c>
      <c r="E27" s="92">
        <v>308710642.5</v>
      </c>
      <c r="F27" s="92">
        <v>13862944.85</v>
      </c>
      <c r="G27" s="92">
        <v>282958404.19999999</v>
      </c>
      <c r="H27" s="92">
        <v>296821349.10000002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11889293.460000001</v>
      </c>
      <c r="V27" s="92">
        <v>0</v>
      </c>
      <c r="W27" s="92">
        <v>11889293.460000001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1"/>
      <c r="AE27" s="91"/>
      <c r="AF27" s="91"/>
    </row>
    <row r="28" spans="1:38" s="68" customFormat="1" ht="19.399999999999999" customHeight="1">
      <c r="A28" s="112"/>
      <c r="B28" s="61" t="s">
        <v>85</v>
      </c>
      <c r="C28" s="92">
        <v>491181881.19999999</v>
      </c>
      <c r="D28" s="92">
        <v>378682550</v>
      </c>
      <c r="E28" s="92">
        <v>869864431.20000005</v>
      </c>
      <c r="F28" s="92">
        <v>299797427.19999999</v>
      </c>
      <c r="G28" s="92">
        <v>377884169</v>
      </c>
      <c r="H28" s="92">
        <v>677681596.29999995</v>
      </c>
      <c r="I28" s="92">
        <v>191384453.90000001</v>
      </c>
      <c r="J28" s="92">
        <v>798381</v>
      </c>
      <c r="K28" s="92">
        <v>192182834.90000001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1"/>
      <c r="AE28" s="91"/>
      <c r="AF28" s="91"/>
    </row>
    <row r="29" spans="1:38" ht="19.399999999999999" customHeight="1" thickBot="1">
      <c r="A29" s="60" t="s">
        <v>1</v>
      </c>
      <c r="B29" s="59"/>
      <c r="C29" s="93">
        <v>521660502.5</v>
      </c>
      <c r="D29" s="93">
        <v>667853108.29999995</v>
      </c>
      <c r="E29" s="93">
        <v>1189513611</v>
      </c>
      <c r="F29" s="93">
        <v>318386755.10000002</v>
      </c>
      <c r="G29" s="93">
        <v>667054727.29999995</v>
      </c>
      <c r="H29" s="93">
        <v>985441482.39999998</v>
      </c>
      <c r="I29" s="93">
        <v>191384453.90000001</v>
      </c>
      <c r="J29" s="93">
        <v>798381</v>
      </c>
      <c r="K29" s="93">
        <v>192182834.90000001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11889293.460000001</v>
      </c>
      <c r="V29" s="93">
        <v>0</v>
      </c>
      <c r="W29" s="93">
        <v>11889293.460000001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1"/>
      <c r="AE29" s="91"/>
      <c r="AF29" s="91"/>
      <c r="AG29" s="68"/>
      <c r="AH29" s="68"/>
      <c r="AI29" s="68"/>
      <c r="AJ29" s="68"/>
      <c r="AK29" s="68"/>
      <c r="AL29" s="68"/>
    </row>
    <row r="30" spans="1:38" s="68" customFormat="1" ht="19.399999999999999" customHeight="1">
      <c r="A30" s="110" t="s">
        <v>5</v>
      </c>
      <c r="B30" s="62" t="s">
        <v>83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1"/>
      <c r="AE30" s="91"/>
      <c r="AF30" s="91"/>
    </row>
    <row r="31" spans="1:38" s="68" customFormat="1" ht="19.399999999999999" customHeight="1">
      <c r="A31" s="111"/>
      <c r="B31" s="61" t="s">
        <v>84</v>
      </c>
      <c r="C31" s="92">
        <v>109397090</v>
      </c>
      <c r="D31" s="92">
        <v>86774388</v>
      </c>
      <c r="E31" s="92">
        <v>196171478</v>
      </c>
      <c r="F31" s="92">
        <v>0</v>
      </c>
      <c r="G31" s="92">
        <v>446400</v>
      </c>
      <c r="H31" s="92">
        <v>446400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109397090</v>
      </c>
      <c r="Y31" s="92">
        <v>86327988</v>
      </c>
      <c r="Z31" s="92">
        <v>195725078</v>
      </c>
      <c r="AA31" s="92">
        <v>0</v>
      </c>
      <c r="AB31" s="92">
        <v>0</v>
      </c>
      <c r="AC31" s="92">
        <v>0</v>
      </c>
      <c r="AD31" s="91"/>
      <c r="AE31" s="91"/>
      <c r="AF31" s="91"/>
    </row>
    <row r="32" spans="1:38" s="68" customFormat="1" ht="19.399999999999999" customHeight="1">
      <c r="A32" s="112"/>
      <c r="B32" s="61" t="s">
        <v>85</v>
      </c>
      <c r="C32" s="92">
        <v>134934870.90000001</v>
      </c>
      <c r="D32" s="92">
        <v>132324209.3</v>
      </c>
      <c r="E32" s="92">
        <v>267259080.09999999</v>
      </c>
      <c r="F32" s="92">
        <v>109866947.90000001</v>
      </c>
      <c r="G32" s="92">
        <v>132136614.3</v>
      </c>
      <c r="H32" s="92">
        <v>242003562.09999999</v>
      </c>
      <c r="I32" s="92">
        <v>24755896</v>
      </c>
      <c r="J32" s="92">
        <v>82354</v>
      </c>
      <c r="K32" s="92">
        <v>24838250</v>
      </c>
      <c r="L32" s="92">
        <v>0</v>
      </c>
      <c r="M32" s="92">
        <v>0</v>
      </c>
      <c r="N32" s="92">
        <v>0</v>
      </c>
      <c r="O32" s="92">
        <v>156328</v>
      </c>
      <c r="P32" s="92">
        <v>51775</v>
      </c>
      <c r="Q32" s="92">
        <v>208103</v>
      </c>
      <c r="R32" s="92">
        <v>155699</v>
      </c>
      <c r="S32" s="92">
        <v>53466</v>
      </c>
      <c r="T32" s="92">
        <v>209165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1"/>
      <c r="AE32" s="91"/>
      <c r="AF32" s="91"/>
    </row>
    <row r="33" spans="1:38" ht="19.399999999999999" customHeight="1" thickBot="1">
      <c r="A33" s="60" t="s">
        <v>1</v>
      </c>
      <c r="B33" s="59"/>
      <c r="C33" s="93">
        <v>244331960.90000001</v>
      </c>
      <c r="D33" s="93">
        <v>219098597.30000001</v>
      </c>
      <c r="E33" s="93">
        <v>463430558.10000002</v>
      </c>
      <c r="F33" s="93">
        <v>109866947.90000001</v>
      </c>
      <c r="G33" s="93">
        <v>132583014.3</v>
      </c>
      <c r="H33" s="93">
        <v>242449962.09999999</v>
      </c>
      <c r="I33" s="93">
        <v>24755896</v>
      </c>
      <c r="J33" s="93">
        <v>82354</v>
      </c>
      <c r="K33" s="93">
        <v>24838250</v>
      </c>
      <c r="L33" s="93">
        <v>0</v>
      </c>
      <c r="M33" s="93">
        <v>0</v>
      </c>
      <c r="N33" s="93">
        <v>0</v>
      </c>
      <c r="O33" s="93">
        <v>156328</v>
      </c>
      <c r="P33" s="93">
        <v>51775</v>
      </c>
      <c r="Q33" s="93">
        <v>208103</v>
      </c>
      <c r="R33" s="93">
        <v>155699</v>
      </c>
      <c r="S33" s="93">
        <v>53466</v>
      </c>
      <c r="T33" s="93">
        <v>209165</v>
      </c>
      <c r="U33" s="93">
        <v>0</v>
      </c>
      <c r="V33" s="93">
        <v>0</v>
      </c>
      <c r="W33" s="93">
        <v>0</v>
      </c>
      <c r="X33" s="93">
        <v>109397090</v>
      </c>
      <c r="Y33" s="93">
        <v>86327988</v>
      </c>
      <c r="Z33" s="93">
        <v>195725078</v>
      </c>
      <c r="AA33" s="93">
        <v>0</v>
      </c>
      <c r="AB33" s="93">
        <v>0</v>
      </c>
      <c r="AC33" s="93">
        <v>0</v>
      </c>
      <c r="AD33" s="91"/>
      <c r="AE33" s="91"/>
      <c r="AF33" s="91"/>
      <c r="AG33" s="68"/>
      <c r="AH33" s="68"/>
      <c r="AI33" s="68"/>
      <c r="AJ33" s="68"/>
      <c r="AK33" s="68"/>
      <c r="AL33" s="68"/>
    </row>
    <row r="34" spans="1:38" s="68" customFormat="1" ht="19.399999999999999" customHeight="1">
      <c r="A34" s="110" t="s">
        <v>8</v>
      </c>
      <c r="B34" s="62" t="s">
        <v>83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1"/>
      <c r="AE34" s="91"/>
      <c r="AF34" s="91"/>
    </row>
    <row r="35" spans="1:38" s="68" customFormat="1" ht="19.399999999999999" customHeight="1">
      <c r="A35" s="111"/>
      <c r="B35" s="61" t="s">
        <v>84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91"/>
      <c r="AE35" s="91"/>
      <c r="AF35" s="91"/>
    </row>
    <row r="36" spans="1:38" s="68" customFormat="1" ht="19.399999999999999" customHeight="1">
      <c r="A36" s="112"/>
      <c r="B36" s="61" t="s">
        <v>85</v>
      </c>
      <c r="C36" s="92">
        <v>17947180</v>
      </c>
      <c r="D36" s="92">
        <v>33515673.780000001</v>
      </c>
      <c r="E36" s="92">
        <v>51462853.780000001</v>
      </c>
      <c r="F36" s="92">
        <v>17947180</v>
      </c>
      <c r="G36" s="92">
        <v>33515673.780000001</v>
      </c>
      <c r="H36" s="92">
        <v>51462853.780000001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91"/>
      <c r="AE36" s="91"/>
      <c r="AF36" s="91"/>
    </row>
    <row r="37" spans="1:38" ht="19.399999999999999" customHeight="1" thickBot="1">
      <c r="A37" s="60" t="s">
        <v>1</v>
      </c>
      <c r="B37" s="59"/>
      <c r="C37" s="93">
        <v>17947180</v>
      </c>
      <c r="D37" s="93">
        <v>33515673.780000001</v>
      </c>
      <c r="E37" s="93">
        <v>51462853.780000001</v>
      </c>
      <c r="F37" s="93">
        <v>17947180</v>
      </c>
      <c r="G37" s="93">
        <v>33515673.780000001</v>
      </c>
      <c r="H37" s="93">
        <v>51462853.780000001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3">
        <v>0</v>
      </c>
      <c r="AA37" s="93">
        <v>0</v>
      </c>
      <c r="AB37" s="93">
        <v>0</v>
      </c>
      <c r="AC37" s="93">
        <v>0</v>
      </c>
      <c r="AD37" s="91"/>
      <c r="AE37" s="91"/>
      <c r="AF37" s="91"/>
      <c r="AG37" s="68"/>
      <c r="AH37" s="68"/>
      <c r="AI37" s="68"/>
      <c r="AJ37" s="68"/>
      <c r="AK37" s="68"/>
      <c r="AL37" s="68"/>
    </row>
    <row r="38" spans="1:38" s="68" customFormat="1" ht="19.399999999999999" customHeight="1">
      <c r="A38" s="110" t="s">
        <v>94</v>
      </c>
      <c r="B38" s="62" t="s">
        <v>83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1"/>
      <c r="AE38" s="91"/>
      <c r="AF38" s="91"/>
    </row>
    <row r="39" spans="1:38" s="68" customFormat="1" ht="19.399999999999999" customHeight="1">
      <c r="A39" s="111"/>
      <c r="B39" s="61" t="s">
        <v>84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1"/>
      <c r="AE39" s="91"/>
      <c r="AF39" s="91"/>
    </row>
    <row r="40" spans="1:38" s="68" customFormat="1" ht="19.399999999999999" customHeight="1">
      <c r="A40" s="112"/>
      <c r="B40" s="61" t="s">
        <v>85</v>
      </c>
      <c r="C40" s="92">
        <v>54862453</v>
      </c>
      <c r="D40" s="92">
        <v>58088556</v>
      </c>
      <c r="E40" s="92">
        <v>112951009</v>
      </c>
      <c r="F40" s="92">
        <v>54862453</v>
      </c>
      <c r="G40" s="92">
        <v>58088556</v>
      </c>
      <c r="H40" s="92">
        <v>112951009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91"/>
      <c r="AE40" s="91"/>
      <c r="AF40" s="91"/>
    </row>
    <row r="41" spans="1:38" ht="19.399999999999999" customHeight="1" thickBot="1">
      <c r="A41" s="60" t="s">
        <v>1</v>
      </c>
      <c r="B41" s="59"/>
      <c r="C41" s="93">
        <v>54862453</v>
      </c>
      <c r="D41" s="93">
        <v>58088556</v>
      </c>
      <c r="E41" s="93">
        <v>112951009</v>
      </c>
      <c r="F41" s="93">
        <v>54862453</v>
      </c>
      <c r="G41" s="93">
        <v>58088556</v>
      </c>
      <c r="H41" s="93">
        <v>112951009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  <c r="V41" s="93">
        <v>0</v>
      </c>
      <c r="W41" s="93">
        <v>0</v>
      </c>
      <c r="X41" s="93">
        <v>0</v>
      </c>
      <c r="Y41" s="93">
        <v>0</v>
      </c>
      <c r="Z41" s="93">
        <v>0</v>
      </c>
      <c r="AA41" s="93">
        <v>0</v>
      </c>
      <c r="AB41" s="93">
        <v>0</v>
      </c>
      <c r="AC41" s="93">
        <v>0</v>
      </c>
      <c r="AD41" s="91"/>
      <c r="AE41" s="91"/>
      <c r="AF41" s="91"/>
      <c r="AG41" s="68"/>
      <c r="AH41" s="68"/>
      <c r="AI41" s="68"/>
      <c r="AJ41" s="68"/>
      <c r="AK41" s="68"/>
      <c r="AL41" s="68"/>
    </row>
    <row r="42" spans="1:38" s="68" customFormat="1" ht="19.399999999999999" customHeight="1">
      <c r="A42" s="110" t="s">
        <v>95</v>
      </c>
      <c r="B42" s="62" t="s">
        <v>83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91"/>
      <c r="AE42" s="91"/>
      <c r="AF42" s="91"/>
    </row>
    <row r="43" spans="1:38" s="68" customFormat="1" ht="19.399999999999999" customHeight="1">
      <c r="A43" s="111"/>
      <c r="B43" s="61" t="s">
        <v>84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91"/>
      <c r="AE43" s="91"/>
      <c r="AF43" s="91"/>
    </row>
    <row r="44" spans="1:38" s="68" customFormat="1" ht="19.399999999999999" customHeight="1">
      <c r="A44" s="112"/>
      <c r="B44" s="61" t="s">
        <v>85</v>
      </c>
      <c r="C44" s="92">
        <v>22729551</v>
      </c>
      <c r="D44" s="92">
        <v>32042127.690000001</v>
      </c>
      <c r="E44" s="92">
        <v>54771678.689999998</v>
      </c>
      <c r="F44" s="92">
        <v>20328062</v>
      </c>
      <c r="G44" s="92">
        <v>20370500.82</v>
      </c>
      <c r="H44" s="92">
        <v>40698562.82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1924640</v>
      </c>
      <c r="P44" s="92">
        <v>662803</v>
      </c>
      <c r="Q44" s="92">
        <v>2587443</v>
      </c>
      <c r="R44" s="92">
        <v>476849</v>
      </c>
      <c r="S44" s="92">
        <v>165930</v>
      </c>
      <c r="T44" s="92">
        <v>642779</v>
      </c>
      <c r="U44" s="92">
        <v>0</v>
      </c>
      <c r="V44" s="92">
        <v>10842893.869999999</v>
      </c>
      <c r="W44" s="92">
        <v>10842893.869999999</v>
      </c>
      <c r="X44" s="92">
        <v>0</v>
      </c>
      <c r="Y44" s="92">
        <v>0</v>
      </c>
      <c r="Z44" s="92">
        <v>0</v>
      </c>
      <c r="AA44" s="92">
        <v>0</v>
      </c>
      <c r="AB44" s="92">
        <v>0</v>
      </c>
      <c r="AC44" s="92">
        <v>0</v>
      </c>
      <c r="AD44" s="91"/>
      <c r="AE44" s="91"/>
      <c r="AF44" s="91"/>
    </row>
    <row r="45" spans="1:38" ht="19.399999999999999" customHeight="1" thickBot="1">
      <c r="A45" s="60" t="s">
        <v>1</v>
      </c>
      <c r="B45" s="59"/>
      <c r="C45" s="93">
        <v>22729551</v>
      </c>
      <c r="D45" s="93">
        <v>32042127.690000001</v>
      </c>
      <c r="E45" s="93">
        <v>54771678.689999998</v>
      </c>
      <c r="F45" s="93">
        <v>20328062</v>
      </c>
      <c r="G45" s="93">
        <v>20370500.82</v>
      </c>
      <c r="H45" s="93">
        <v>40698562.82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1924640</v>
      </c>
      <c r="P45" s="93">
        <v>662803</v>
      </c>
      <c r="Q45" s="93">
        <v>2587443</v>
      </c>
      <c r="R45" s="93">
        <v>476849</v>
      </c>
      <c r="S45" s="93">
        <v>165930</v>
      </c>
      <c r="T45" s="93">
        <v>642779</v>
      </c>
      <c r="U45" s="93">
        <v>0</v>
      </c>
      <c r="V45" s="93">
        <v>10842893.869999999</v>
      </c>
      <c r="W45" s="93">
        <v>10842893.869999999</v>
      </c>
      <c r="X45" s="93">
        <v>0</v>
      </c>
      <c r="Y45" s="93">
        <v>0</v>
      </c>
      <c r="Z45" s="93">
        <v>0</v>
      </c>
      <c r="AA45" s="93">
        <v>0</v>
      </c>
      <c r="AB45" s="93">
        <v>0</v>
      </c>
      <c r="AC45" s="93">
        <v>0</v>
      </c>
      <c r="AD45" s="91"/>
      <c r="AE45" s="91"/>
      <c r="AF45" s="91"/>
      <c r="AG45" s="68"/>
      <c r="AH45" s="68"/>
      <c r="AI45" s="68"/>
      <c r="AJ45" s="68"/>
      <c r="AK45" s="68"/>
      <c r="AL45" s="68"/>
    </row>
    <row r="46" spans="1:38" s="68" customFormat="1" ht="19.399999999999999" customHeight="1">
      <c r="A46" s="110" t="s">
        <v>96</v>
      </c>
      <c r="B46" s="62" t="s">
        <v>83</v>
      </c>
      <c r="C46" s="92">
        <v>101598302.09999999</v>
      </c>
      <c r="D46" s="92">
        <v>59602403.880000003</v>
      </c>
      <c r="E46" s="92">
        <v>161200706</v>
      </c>
      <c r="F46" s="92">
        <v>2624455</v>
      </c>
      <c r="G46" s="92">
        <v>0</v>
      </c>
      <c r="H46" s="92">
        <v>2624455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98973847.099999994</v>
      </c>
      <c r="V46" s="92">
        <v>59602403.880000003</v>
      </c>
      <c r="W46" s="92">
        <v>158576251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92">
        <v>0</v>
      </c>
      <c r="AD46" s="91"/>
      <c r="AE46" s="91"/>
      <c r="AF46" s="91"/>
    </row>
    <row r="47" spans="1:38" s="68" customFormat="1" ht="19.399999999999999" customHeight="1">
      <c r="A47" s="111"/>
      <c r="B47" s="61" t="s">
        <v>84</v>
      </c>
      <c r="C47" s="92">
        <v>104382651.5</v>
      </c>
      <c r="D47" s="92">
        <v>109927100</v>
      </c>
      <c r="E47" s="92">
        <v>214309751.5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6740873.4689999996</v>
      </c>
      <c r="V47" s="92">
        <v>0</v>
      </c>
      <c r="W47" s="92">
        <v>6740873.4689999996</v>
      </c>
      <c r="X47" s="92">
        <v>97641778</v>
      </c>
      <c r="Y47" s="92">
        <v>109927100</v>
      </c>
      <c r="Z47" s="92">
        <v>207568878</v>
      </c>
      <c r="AA47" s="92">
        <v>0</v>
      </c>
      <c r="AB47" s="92">
        <v>0</v>
      </c>
      <c r="AC47" s="92">
        <v>0</v>
      </c>
      <c r="AD47" s="91"/>
      <c r="AE47" s="91"/>
      <c r="AF47" s="91"/>
    </row>
    <row r="48" spans="1:38" s="68" customFormat="1" ht="19.399999999999999" customHeight="1">
      <c r="A48" s="112"/>
      <c r="B48" s="61" t="s">
        <v>85</v>
      </c>
      <c r="C48" s="92">
        <v>90696876</v>
      </c>
      <c r="D48" s="92">
        <v>101305052</v>
      </c>
      <c r="E48" s="92">
        <v>192001928</v>
      </c>
      <c r="F48" s="92">
        <v>90696876</v>
      </c>
      <c r="G48" s="92">
        <v>101305052</v>
      </c>
      <c r="H48" s="92">
        <v>192001928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91"/>
      <c r="AE48" s="91"/>
      <c r="AF48" s="91"/>
    </row>
    <row r="49" spans="1:38" ht="19.399999999999999" customHeight="1" thickBot="1">
      <c r="A49" s="60" t="s">
        <v>1</v>
      </c>
      <c r="B49" s="59"/>
      <c r="C49" s="93">
        <v>296677829.60000002</v>
      </c>
      <c r="D49" s="93">
        <v>270834555.89999998</v>
      </c>
      <c r="E49" s="93">
        <v>567512385.39999998</v>
      </c>
      <c r="F49" s="93">
        <v>93321331</v>
      </c>
      <c r="G49" s="93">
        <v>101305052</v>
      </c>
      <c r="H49" s="93">
        <v>194626383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105714720.59999999</v>
      </c>
      <c r="V49" s="93">
        <v>59602403.880000003</v>
      </c>
      <c r="W49" s="93">
        <v>165317124.40000001</v>
      </c>
      <c r="X49" s="93">
        <v>97641778</v>
      </c>
      <c r="Y49" s="93">
        <v>109927100</v>
      </c>
      <c r="Z49" s="93">
        <v>207568878</v>
      </c>
      <c r="AA49" s="93">
        <v>0</v>
      </c>
      <c r="AB49" s="93">
        <v>0</v>
      </c>
      <c r="AC49" s="93">
        <v>0</v>
      </c>
      <c r="AD49" s="91"/>
      <c r="AE49" s="91"/>
      <c r="AF49" s="91"/>
      <c r="AG49" s="68"/>
      <c r="AH49" s="68"/>
      <c r="AI49" s="68"/>
      <c r="AJ49" s="68"/>
      <c r="AK49" s="68"/>
      <c r="AL49" s="68"/>
    </row>
    <row r="50" spans="1:38" s="68" customFormat="1" ht="19.399999999999999" customHeight="1">
      <c r="A50" s="110" t="s">
        <v>97</v>
      </c>
      <c r="B50" s="62" t="s">
        <v>83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2">
        <v>0</v>
      </c>
      <c r="AA50" s="92">
        <v>0</v>
      </c>
      <c r="AB50" s="92">
        <v>0</v>
      </c>
      <c r="AC50" s="92">
        <v>0</v>
      </c>
      <c r="AD50" s="91"/>
      <c r="AE50" s="91"/>
      <c r="AF50" s="91"/>
    </row>
    <row r="51" spans="1:38" s="68" customFormat="1" ht="19.399999999999999" customHeight="1">
      <c r="A51" s="111"/>
      <c r="B51" s="61" t="s">
        <v>84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</v>
      </c>
      <c r="W51" s="92">
        <v>0</v>
      </c>
      <c r="X51" s="92">
        <v>0</v>
      </c>
      <c r="Y51" s="92">
        <v>0</v>
      </c>
      <c r="Z51" s="92">
        <v>0</v>
      </c>
      <c r="AA51" s="92">
        <v>0</v>
      </c>
      <c r="AB51" s="92">
        <v>0</v>
      </c>
      <c r="AC51" s="92">
        <v>0</v>
      </c>
      <c r="AD51" s="91"/>
      <c r="AE51" s="91"/>
      <c r="AF51" s="91"/>
    </row>
    <row r="52" spans="1:38" s="68" customFormat="1" ht="19.399999999999999" customHeight="1">
      <c r="A52" s="112"/>
      <c r="B52" s="61" t="s">
        <v>85</v>
      </c>
      <c r="C52" s="92">
        <v>8967592</v>
      </c>
      <c r="D52" s="92">
        <v>72864110</v>
      </c>
      <c r="E52" s="92">
        <v>81831702</v>
      </c>
      <c r="F52" s="92">
        <v>8967592</v>
      </c>
      <c r="G52" s="92">
        <v>72864110</v>
      </c>
      <c r="H52" s="92">
        <v>81831702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92">
        <v>0</v>
      </c>
      <c r="AD52" s="91"/>
      <c r="AE52" s="91"/>
      <c r="AF52" s="91"/>
    </row>
    <row r="53" spans="1:38" ht="19.399999999999999" customHeight="1" thickBot="1">
      <c r="A53" s="60" t="s">
        <v>1</v>
      </c>
      <c r="B53" s="59"/>
      <c r="C53" s="93">
        <v>8967592</v>
      </c>
      <c r="D53" s="93">
        <v>72864110</v>
      </c>
      <c r="E53" s="93">
        <v>81831702</v>
      </c>
      <c r="F53" s="93">
        <v>8967592</v>
      </c>
      <c r="G53" s="93">
        <v>72864110</v>
      </c>
      <c r="H53" s="93">
        <v>81831702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3">
        <v>0</v>
      </c>
      <c r="W53" s="93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1"/>
      <c r="AE53" s="91"/>
      <c r="AF53" s="91"/>
      <c r="AG53" s="68"/>
      <c r="AH53" s="68"/>
      <c r="AI53" s="68"/>
      <c r="AJ53" s="68"/>
      <c r="AK53" s="68"/>
      <c r="AL53" s="68"/>
    </row>
    <row r="54" spans="1:38" s="68" customFormat="1" ht="19.399999999999999" customHeight="1">
      <c r="A54" s="110" t="s">
        <v>98</v>
      </c>
      <c r="B54" s="62" t="s">
        <v>83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2">
        <v>0</v>
      </c>
      <c r="AA54" s="92">
        <v>0</v>
      </c>
      <c r="AB54" s="92">
        <v>0</v>
      </c>
      <c r="AC54" s="92">
        <v>0</v>
      </c>
      <c r="AD54" s="91"/>
      <c r="AE54" s="91"/>
      <c r="AF54" s="91"/>
    </row>
    <row r="55" spans="1:38" s="68" customFormat="1" ht="19.399999999999999" customHeight="1">
      <c r="A55" s="111"/>
      <c r="B55" s="61" t="s">
        <v>84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2">
        <v>0</v>
      </c>
      <c r="AA55" s="92">
        <v>0</v>
      </c>
      <c r="AB55" s="92">
        <v>0</v>
      </c>
      <c r="AC55" s="92">
        <v>0</v>
      </c>
      <c r="AD55" s="91"/>
      <c r="AE55" s="91"/>
      <c r="AF55" s="91"/>
    </row>
    <row r="56" spans="1:38" s="68" customFormat="1" ht="19.399999999999999" customHeight="1">
      <c r="A56" s="112"/>
      <c r="B56" s="61" t="s">
        <v>85</v>
      </c>
      <c r="C56" s="92">
        <v>166888.57740000001</v>
      </c>
      <c r="D56" s="92">
        <v>25197019</v>
      </c>
      <c r="E56" s="92">
        <v>25363907.579999998</v>
      </c>
      <c r="F56" s="92">
        <v>166888.57740000001</v>
      </c>
      <c r="G56" s="92">
        <v>25197019</v>
      </c>
      <c r="H56" s="92">
        <v>25363907.579999998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1"/>
      <c r="AE56" s="91"/>
      <c r="AF56" s="91"/>
    </row>
    <row r="57" spans="1:38" ht="19.399999999999999" customHeight="1" thickBot="1">
      <c r="A57" s="60" t="s">
        <v>1</v>
      </c>
      <c r="B57" s="59"/>
      <c r="C57" s="93">
        <v>166888.57740000001</v>
      </c>
      <c r="D57" s="93">
        <v>25197019</v>
      </c>
      <c r="E57" s="93">
        <v>25363907.579999998</v>
      </c>
      <c r="F57" s="93">
        <v>166888.57740000001</v>
      </c>
      <c r="G57" s="93">
        <v>25197019</v>
      </c>
      <c r="H57" s="93">
        <v>25363907.579999998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3">
        <v>0</v>
      </c>
      <c r="AA57" s="93">
        <v>0</v>
      </c>
      <c r="AB57" s="93">
        <v>0</v>
      </c>
      <c r="AC57" s="93">
        <v>0</v>
      </c>
      <c r="AD57" s="91"/>
      <c r="AE57" s="91"/>
      <c r="AF57" s="91"/>
      <c r="AG57" s="68"/>
      <c r="AH57" s="68"/>
      <c r="AI57" s="68"/>
      <c r="AJ57" s="68"/>
      <c r="AK57" s="68"/>
      <c r="AL57" s="68"/>
    </row>
    <row r="58" spans="1:38" s="68" customFormat="1" ht="19.399999999999999" customHeight="1">
      <c r="A58" s="110" t="s">
        <v>99</v>
      </c>
      <c r="B58" s="62" t="s">
        <v>83</v>
      </c>
      <c r="C58" s="92">
        <v>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2">
        <v>0</v>
      </c>
      <c r="AA58" s="92">
        <v>0</v>
      </c>
      <c r="AB58" s="92">
        <v>0</v>
      </c>
      <c r="AC58" s="92">
        <v>0</v>
      </c>
      <c r="AD58" s="91"/>
      <c r="AE58" s="91"/>
      <c r="AF58" s="91"/>
    </row>
    <row r="59" spans="1:38" s="68" customFormat="1" ht="19.399999999999999" customHeight="1">
      <c r="A59" s="111"/>
      <c r="B59" s="61" t="s">
        <v>84</v>
      </c>
      <c r="C59" s="92">
        <v>0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>
        <v>0</v>
      </c>
      <c r="AA59" s="92">
        <v>0</v>
      </c>
      <c r="AB59" s="92">
        <v>0</v>
      </c>
      <c r="AC59" s="92">
        <v>0</v>
      </c>
      <c r="AD59" s="91"/>
      <c r="AE59" s="91"/>
      <c r="AF59" s="91"/>
    </row>
    <row r="60" spans="1:38" s="68" customFormat="1" ht="19.399999999999999" customHeight="1">
      <c r="A60" s="112"/>
      <c r="B60" s="61" t="s">
        <v>85</v>
      </c>
      <c r="C60" s="92">
        <v>0</v>
      </c>
      <c r="D60" s="92">
        <v>13143032</v>
      </c>
      <c r="E60" s="92">
        <v>13143032</v>
      </c>
      <c r="F60" s="92">
        <v>0</v>
      </c>
      <c r="G60" s="92">
        <v>13143032</v>
      </c>
      <c r="H60" s="92">
        <v>13143032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92">
        <v>0</v>
      </c>
      <c r="W60" s="92">
        <v>0</v>
      </c>
      <c r="X60" s="92">
        <v>0</v>
      </c>
      <c r="Y60" s="92">
        <v>0</v>
      </c>
      <c r="Z60" s="92">
        <v>0</v>
      </c>
      <c r="AA60" s="92">
        <v>0</v>
      </c>
      <c r="AB60" s="92">
        <v>0</v>
      </c>
      <c r="AC60" s="92">
        <v>0</v>
      </c>
      <c r="AD60" s="91"/>
      <c r="AE60" s="91"/>
      <c r="AF60" s="91"/>
    </row>
    <row r="61" spans="1:38" ht="19.399999999999999" customHeight="1" thickBot="1">
      <c r="A61" s="60" t="s">
        <v>1</v>
      </c>
      <c r="B61" s="59"/>
      <c r="C61" s="93">
        <v>0</v>
      </c>
      <c r="D61" s="93">
        <v>13143032</v>
      </c>
      <c r="E61" s="93">
        <v>13143032</v>
      </c>
      <c r="F61" s="93">
        <v>0</v>
      </c>
      <c r="G61" s="93">
        <v>13143032</v>
      </c>
      <c r="H61" s="93">
        <v>13143032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3">
        <v>0</v>
      </c>
      <c r="W61" s="93">
        <v>0</v>
      </c>
      <c r="X61" s="93">
        <v>0</v>
      </c>
      <c r="Y61" s="93">
        <v>0</v>
      </c>
      <c r="Z61" s="93">
        <v>0</v>
      </c>
      <c r="AA61" s="93">
        <v>0</v>
      </c>
      <c r="AB61" s="93">
        <v>0</v>
      </c>
      <c r="AC61" s="93">
        <v>0</v>
      </c>
      <c r="AD61" s="91"/>
      <c r="AE61" s="91"/>
      <c r="AF61" s="91"/>
      <c r="AG61" s="68"/>
      <c r="AH61" s="68"/>
      <c r="AI61" s="68"/>
      <c r="AJ61" s="68"/>
      <c r="AK61" s="68"/>
      <c r="AL61" s="68"/>
    </row>
    <row r="62" spans="1:38" s="68" customFormat="1" ht="19.399999999999999" customHeight="1">
      <c r="A62" s="110" t="s">
        <v>100</v>
      </c>
      <c r="B62" s="62" t="s">
        <v>83</v>
      </c>
      <c r="C62" s="92">
        <v>0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>
        <v>0</v>
      </c>
      <c r="AA62" s="92">
        <v>0</v>
      </c>
      <c r="AB62" s="92">
        <v>0</v>
      </c>
      <c r="AC62" s="92">
        <v>0</v>
      </c>
      <c r="AD62" s="91"/>
      <c r="AE62" s="91"/>
      <c r="AF62" s="91"/>
    </row>
    <row r="63" spans="1:38" s="68" customFormat="1" ht="19.399999999999999" customHeight="1">
      <c r="A63" s="111"/>
      <c r="B63" s="61" t="s">
        <v>84</v>
      </c>
      <c r="C63" s="92">
        <v>0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2">
        <v>0</v>
      </c>
      <c r="AA63" s="92">
        <v>0</v>
      </c>
      <c r="AB63" s="92">
        <v>0</v>
      </c>
      <c r="AC63" s="92">
        <v>0</v>
      </c>
      <c r="AD63" s="91"/>
      <c r="AE63" s="91"/>
      <c r="AF63" s="91"/>
    </row>
    <row r="64" spans="1:38" s="68" customFormat="1" ht="19.399999999999999" customHeight="1">
      <c r="A64" s="112"/>
      <c r="B64" s="61" t="s">
        <v>85</v>
      </c>
      <c r="C64" s="92">
        <v>17410092</v>
      </c>
      <c r="D64" s="92">
        <v>19691389.300000001</v>
      </c>
      <c r="E64" s="92">
        <v>37101481.299999997</v>
      </c>
      <c r="F64" s="92">
        <v>17410092</v>
      </c>
      <c r="G64" s="92">
        <v>19691389.300000001</v>
      </c>
      <c r="H64" s="92">
        <v>37101481.299999997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2">
        <v>0</v>
      </c>
      <c r="AA64" s="92">
        <v>0</v>
      </c>
      <c r="AB64" s="92">
        <v>0</v>
      </c>
      <c r="AC64" s="92">
        <v>0</v>
      </c>
      <c r="AD64" s="91"/>
      <c r="AE64" s="91"/>
      <c r="AF64" s="91"/>
    </row>
    <row r="65" spans="1:38" ht="19.399999999999999" customHeight="1" thickBot="1">
      <c r="A65" s="60" t="s">
        <v>1</v>
      </c>
      <c r="B65" s="59"/>
      <c r="C65" s="93">
        <v>17410092</v>
      </c>
      <c r="D65" s="93">
        <v>19691389.300000001</v>
      </c>
      <c r="E65" s="93">
        <v>37101481.299999997</v>
      </c>
      <c r="F65" s="93">
        <v>17410092</v>
      </c>
      <c r="G65" s="93">
        <v>19691389.300000001</v>
      </c>
      <c r="H65" s="93">
        <v>37101481.299999997</v>
      </c>
      <c r="I65" s="93">
        <v>0</v>
      </c>
      <c r="J65" s="93">
        <v>0</v>
      </c>
      <c r="K65" s="93">
        <v>0</v>
      </c>
      <c r="L65" s="93">
        <v>0</v>
      </c>
      <c r="M65" s="93">
        <v>0</v>
      </c>
      <c r="N65" s="93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  <c r="V65" s="93">
        <v>0</v>
      </c>
      <c r="W65" s="93">
        <v>0</v>
      </c>
      <c r="X65" s="93">
        <v>0</v>
      </c>
      <c r="Y65" s="93">
        <v>0</v>
      </c>
      <c r="Z65" s="93">
        <v>0</v>
      </c>
      <c r="AA65" s="93">
        <v>0</v>
      </c>
      <c r="AB65" s="93">
        <v>0</v>
      </c>
      <c r="AC65" s="93">
        <v>0</v>
      </c>
      <c r="AD65" s="91"/>
      <c r="AE65" s="91"/>
      <c r="AF65" s="91"/>
      <c r="AG65" s="68"/>
      <c r="AH65" s="68"/>
      <c r="AI65" s="68"/>
      <c r="AJ65" s="68"/>
      <c r="AK65" s="68"/>
      <c r="AL65" s="68"/>
    </row>
    <row r="66" spans="1:38" s="68" customFormat="1" ht="19.399999999999999" customHeight="1">
      <c r="A66" s="110" t="s">
        <v>41</v>
      </c>
      <c r="B66" s="62" t="s">
        <v>83</v>
      </c>
      <c r="C66" s="92">
        <v>0</v>
      </c>
      <c r="D66" s="92">
        <v>0</v>
      </c>
      <c r="E66" s="92"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0</v>
      </c>
      <c r="Z66" s="92">
        <v>0</v>
      </c>
      <c r="AA66" s="92">
        <v>0</v>
      </c>
      <c r="AB66" s="92">
        <v>0</v>
      </c>
      <c r="AC66" s="92">
        <v>0</v>
      </c>
      <c r="AD66" s="91"/>
      <c r="AE66" s="91"/>
      <c r="AF66" s="91"/>
    </row>
    <row r="67" spans="1:38" s="68" customFormat="1" ht="19.399999999999999" customHeight="1">
      <c r="A67" s="111"/>
      <c r="B67" s="61" t="s">
        <v>84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2">
        <v>0</v>
      </c>
      <c r="AA67" s="92">
        <v>0</v>
      </c>
      <c r="AB67" s="92">
        <v>0</v>
      </c>
      <c r="AC67" s="92">
        <v>0</v>
      </c>
      <c r="AD67" s="91"/>
      <c r="AE67" s="91"/>
      <c r="AF67" s="91"/>
    </row>
    <row r="68" spans="1:38" s="68" customFormat="1" ht="19.399999999999999" customHeight="1">
      <c r="A68" s="112"/>
      <c r="B68" s="61" t="s">
        <v>85</v>
      </c>
      <c r="C68" s="92">
        <v>0</v>
      </c>
      <c r="D68" s="92">
        <v>1409623</v>
      </c>
      <c r="E68" s="92">
        <v>1409623</v>
      </c>
      <c r="F68" s="92">
        <v>0</v>
      </c>
      <c r="G68" s="92">
        <v>1409623</v>
      </c>
      <c r="H68" s="92">
        <v>1409623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2">
        <v>0</v>
      </c>
      <c r="AA68" s="92">
        <v>0</v>
      </c>
      <c r="AB68" s="92">
        <v>0</v>
      </c>
      <c r="AC68" s="92">
        <v>0</v>
      </c>
      <c r="AD68" s="91"/>
      <c r="AE68" s="91"/>
      <c r="AF68" s="91"/>
    </row>
    <row r="69" spans="1:38" ht="19.399999999999999" customHeight="1" thickBot="1">
      <c r="A69" s="60" t="s">
        <v>1</v>
      </c>
      <c r="B69" s="59"/>
      <c r="C69" s="93">
        <v>0</v>
      </c>
      <c r="D69" s="93">
        <v>1409623</v>
      </c>
      <c r="E69" s="93">
        <v>1409623</v>
      </c>
      <c r="F69" s="93">
        <v>0</v>
      </c>
      <c r="G69" s="93">
        <v>1409623</v>
      </c>
      <c r="H69" s="93">
        <v>1409623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0</v>
      </c>
      <c r="R69" s="93">
        <v>0</v>
      </c>
      <c r="S69" s="93">
        <v>0</v>
      </c>
      <c r="T69" s="93">
        <v>0</v>
      </c>
      <c r="U69" s="93">
        <v>0</v>
      </c>
      <c r="V69" s="93">
        <v>0</v>
      </c>
      <c r="W69" s="93">
        <v>0</v>
      </c>
      <c r="X69" s="93">
        <v>0</v>
      </c>
      <c r="Y69" s="93">
        <v>0</v>
      </c>
      <c r="Z69" s="93">
        <v>0</v>
      </c>
      <c r="AA69" s="93">
        <v>0</v>
      </c>
      <c r="AB69" s="93">
        <v>0</v>
      </c>
      <c r="AC69" s="93">
        <v>0</v>
      </c>
      <c r="AD69" s="91"/>
      <c r="AE69" s="91"/>
      <c r="AF69" s="91"/>
      <c r="AG69" s="68"/>
      <c r="AH69" s="68"/>
      <c r="AI69" s="68"/>
      <c r="AJ69" s="68"/>
      <c r="AK69" s="68"/>
      <c r="AL69" s="68"/>
    </row>
    <row r="70" spans="1:38" s="68" customFormat="1" ht="19.399999999999999" customHeight="1">
      <c r="A70" s="110" t="s">
        <v>102</v>
      </c>
      <c r="B70" s="62" t="s">
        <v>83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92">
        <v>0</v>
      </c>
      <c r="W70" s="92">
        <v>0</v>
      </c>
      <c r="X70" s="92">
        <v>0</v>
      </c>
      <c r="Y70" s="92">
        <v>0</v>
      </c>
      <c r="Z70" s="92">
        <v>0</v>
      </c>
      <c r="AA70" s="92">
        <v>0</v>
      </c>
      <c r="AB70" s="92">
        <v>0</v>
      </c>
      <c r="AC70" s="92">
        <v>0</v>
      </c>
      <c r="AD70" s="91"/>
      <c r="AE70" s="91"/>
      <c r="AF70" s="91"/>
    </row>
    <row r="71" spans="1:38" s="68" customFormat="1" ht="19.399999999999999" customHeight="1">
      <c r="A71" s="111"/>
      <c r="B71" s="61" t="s">
        <v>84</v>
      </c>
      <c r="C71" s="92">
        <v>0</v>
      </c>
      <c r="D71" s="92">
        <v>0</v>
      </c>
      <c r="E71" s="92">
        <v>0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2">
        <v>0</v>
      </c>
      <c r="W71" s="92">
        <v>0</v>
      </c>
      <c r="X71" s="92">
        <v>0</v>
      </c>
      <c r="Y71" s="92">
        <v>0</v>
      </c>
      <c r="Z71" s="92">
        <v>0</v>
      </c>
      <c r="AA71" s="92">
        <v>0</v>
      </c>
      <c r="AB71" s="92">
        <v>0</v>
      </c>
      <c r="AC71" s="92">
        <v>0</v>
      </c>
      <c r="AD71" s="91"/>
      <c r="AE71" s="91"/>
      <c r="AF71" s="91"/>
    </row>
    <row r="72" spans="1:38" s="68" customFormat="1" ht="19.399999999999999" customHeight="1">
      <c r="A72" s="112"/>
      <c r="B72" s="61" t="s">
        <v>85</v>
      </c>
      <c r="C72" s="92">
        <v>0</v>
      </c>
      <c r="D72" s="92">
        <v>0</v>
      </c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0</v>
      </c>
      <c r="U72" s="92">
        <v>0</v>
      </c>
      <c r="V72" s="92">
        <v>0</v>
      </c>
      <c r="W72" s="92">
        <v>0</v>
      </c>
      <c r="X72" s="92">
        <v>0</v>
      </c>
      <c r="Y72" s="92">
        <v>0</v>
      </c>
      <c r="Z72" s="92">
        <v>0</v>
      </c>
      <c r="AA72" s="92">
        <v>0</v>
      </c>
      <c r="AB72" s="92">
        <v>0</v>
      </c>
      <c r="AC72" s="92">
        <v>0</v>
      </c>
      <c r="AD72" s="91"/>
      <c r="AE72" s="91"/>
      <c r="AF72" s="91"/>
    </row>
    <row r="73" spans="1:38" ht="19.399999999999999" customHeight="1" thickBot="1">
      <c r="A73" s="60" t="s">
        <v>1</v>
      </c>
      <c r="B73" s="59"/>
      <c r="C73" s="93">
        <v>0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  <c r="I73" s="93">
        <v>0</v>
      </c>
      <c r="J73" s="93">
        <v>0</v>
      </c>
      <c r="K73" s="93">
        <v>0</v>
      </c>
      <c r="L73" s="93">
        <v>0</v>
      </c>
      <c r="M73" s="93">
        <v>0</v>
      </c>
      <c r="N73" s="93">
        <v>0</v>
      </c>
      <c r="O73" s="93">
        <v>0</v>
      </c>
      <c r="P73" s="93">
        <v>0</v>
      </c>
      <c r="Q73" s="93">
        <v>0</v>
      </c>
      <c r="R73" s="93">
        <v>0</v>
      </c>
      <c r="S73" s="93">
        <v>0</v>
      </c>
      <c r="T73" s="93">
        <v>0</v>
      </c>
      <c r="U73" s="93">
        <v>0</v>
      </c>
      <c r="V73" s="93">
        <v>0</v>
      </c>
      <c r="W73" s="93">
        <v>0</v>
      </c>
      <c r="X73" s="93">
        <v>0</v>
      </c>
      <c r="Y73" s="93">
        <v>0</v>
      </c>
      <c r="Z73" s="93">
        <v>0</v>
      </c>
      <c r="AA73" s="93">
        <v>0</v>
      </c>
      <c r="AB73" s="93">
        <v>0</v>
      </c>
      <c r="AC73" s="93">
        <v>0</v>
      </c>
      <c r="AD73" s="91"/>
      <c r="AE73" s="91"/>
      <c r="AF73" s="91"/>
      <c r="AG73" s="68"/>
      <c r="AH73" s="68"/>
      <c r="AI73" s="68"/>
      <c r="AJ73" s="68"/>
      <c r="AK73" s="68"/>
      <c r="AL73" s="68"/>
    </row>
    <row r="74" spans="1:38" s="68" customFormat="1" ht="19.399999999999999" customHeight="1">
      <c r="A74" s="110" t="s">
        <v>103</v>
      </c>
      <c r="B74" s="62" t="s">
        <v>83</v>
      </c>
      <c r="C74" s="92">
        <v>7014794954</v>
      </c>
      <c r="D74" s="92">
        <v>5975701737</v>
      </c>
      <c r="E74" s="92">
        <v>12990496691</v>
      </c>
      <c r="F74" s="92">
        <v>6260874680</v>
      </c>
      <c r="G74" s="92">
        <v>5436613977</v>
      </c>
      <c r="H74" s="92">
        <v>11697488657</v>
      </c>
      <c r="I74" s="92">
        <v>197845031.40000001</v>
      </c>
      <c r="J74" s="92">
        <v>230732489.69999999</v>
      </c>
      <c r="K74" s="92">
        <v>428577521.10000002</v>
      </c>
      <c r="L74" s="92">
        <v>105102148.2</v>
      </c>
      <c r="M74" s="92">
        <v>102219150.8</v>
      </c>
      <c r="N74" s="92">
        <v>207321299.09999999</v>
      </c>
      <c r="O74" s="92">
        <v>7640382</v>
      </c>
      <c r="P74" s="92">
        <v>2624857</v>
      </c>
      <c r="Q74" s="92">
        <v>10265239</v>
      </c>
      <c r="R74" s="92">
        <v>1198150</v>
      </c>
      <c r="S74" s="92">
        <v>3499330</v>
      </c>
      <c r="T74" s="92">
        <v>4697480</v>
      </c>
      <c r="U74" s="92">
        <v>433023946</v>
      </c>
      <c r="V74" s="92">
        <v>175868105</v>
      </c>
      <c r="W74" s="92">
        <v>608892051</v>
      </c>
      <c r="X74" s="92">
        <v>0</v>
      </c>
      <c r="Y74" s="92">
        <v>0</v>
      </c>
      <c r="Z74" s="92">
        <v>0</v>
      </c>
      <c r="AA74" s="92">
        <v>9110616.6099999994</v>
      </c>
      <c r="AB74" s="92">
        <v>24143827.57</v>
      </c>
      <c r="AC74" s="92">
        <v>33254444.18</v>
      </c>
      <c r="AD74" s="91"/>
      <c r="AE74" s="91"/>
      <c r="AF74" s="91"/>
    </row>
    <row r="75" spans="1:38" s="68" customFormat="1" ht="19.399999999999999" customHeight="1">
      <c r="A75" s="111"/>
      <c r="B75" s="61" t="s">
        <v>84</v>
      </c>
      <c r="C75" s="92">
        <v>3583006683</v>
      </c>
      <c r="D75" s="92">
        <v>4186293881</v>
      </c>
      <c r="E75" s="92">
        <v>7769300565</v>
      </c>
      <c r="F75" s="92">
        <v>1837124913</v>
      </c>
      <c r="G75" s="92">
        <v>2276417673</v>
      </c>
      <c r="H75" s="92">
        <v>4113542586</v>
      </c>
      <c r="I75" s="92">
        <v>180127223.80000001</v>
      </c>
      <c r="J75" s="92">
        <v>58968922.200000003</v>
      </c>
      <c r="K75" s="92">
        <v>239096146</v>
      </c>
      <c r="L75" s="92">
        <v>7316374</v>
      </c>
      <c r="M75" s="92">
        <v>9492315</v>
      </c>
      <c r="N75" s="92">
        <v>16808689</v>
      </c>
      <c r="O75" s="92">
        <v>0</v>
      </c>
      <c r="P75" s="92">
        <v>0</v>
      </c>
      <c r="Q75" s="92">
        <v>0</v>
      </c>
      <c r="R75" s="92">
        <v>293121</v>
      </c>
      <c r="S75" s="92">
        <v>4341891</v>
      </c>
      <c r="T75" s="92">
        <v>4635012</v>
      </c>
      <c r="U75" s="92">
        <v>1406017677</v>
      </c>
      <c r="V75" s="92">
        <v>1837073080</v>
      </c>
      <c r="W75" s="92">
        <v>3243090757</v>
      </c>
      <c r="X75" s="92">
        <v>149011391</v>
      </c>
      <c r="Y75" s="92">
        <v>0</v>
      </c>
      <c r="Z75" s="92">
        <v>149011391</v>
      </c>
      <c r="AA75" s="92">
        <v>3115983.46</v>
      </c>
      <c r="AB75" s="92">
        <v>0</v>
      </c>
      <c r="AC75" s="92">
        <v>3115983.46</v>
      </c>
      <c r="AD75" s="91"/>
      <c r="AE75" s="91"/>
      <c r="AF75" s="91"/>
    </row>
    <row r="76" spans="1:38" s="68" customFormat="1" ht="19.399999999999999" customHeight="1">
      <c r="A76" s="112"/>
      <c r="B76" s="61" t="s">
        <v>85</v>
      </c>
      <c r="C76" s="92">
        <v>17268993975</v>
      </c>
      <c r="D76" s="92">
        <v>14597532169</v>
      </c>
      <c r="E76" s="92">
        <v>31866526145</v>
      </c>
      <c r="F76" s="92">
        <v>9149850314</v>
      </c>
      <c r="G76" s="92">
        <v>7973379172</v>
      </c>
      <c r="H76" s="92">
        <v>17123229486</v>
      </c>
      <c r="I76" s="92">
        <v>2268963255</v>
      </c>
      <c r="J76" s="92">
        <v>3634961116</v>
      </c>
      <c r="K76" s="92">
        <v>5903924371</v>
      </c>
      <c r="L76" s="92">
        <v>7282546</v>
      </c>
      <c r="M76" s="92">
        <v>7917701</v>
      </c>
      <c r="N76" s="92">
        <v>15200247</v>
      </c>
      <c r="O76" s="92">
        <v>0</v>
      </c>
      <c r="P76" s="92">
        <v>0</v>
      </c>
      <c r="Q76" s="92">
        <v>0</v>
      </c>
      <c r="R76" s="92">
        <v>4659256</v>
      </c>
      <c r="S76" s="92">
        <v>0</v>
      </c>
      <c r="T76" s="92">
        <v>4659256</v>
      </c>
      <c r="U76" s="92">
        <v>5838238604</v>
      </c>
      <c r="V76" s="92">
        <v>2981274180</v>
      </c>
      <c r="W76" s="92">
        <v>8819512784</v>
      </c>
      <c r="X76" s="92">
        <v>0</v>
      </c>
      <c r="Y76" s="92">
        <v>0</v>
      </c>
      <c r="Z76" s="92">
        <v>0</v>
      </c>
      <c r="AA76" s="92">
        <v>0</v>
      </c>
      <c r="AB76" s="92">
        <v>0</v>
      </c>
      <c r="AC76" s="92">
        <v>0</v>
      </c>
      <c r="AD76" s="91"/>
      <c r="AE76" s="91"/>
      <c r="AF76" s="91"/>
    </row>
    <row r="77" spans="1:38" ht="19.399999999999999" customHeight="1" thickBot="1">
      <c r="A77" s="60" t="s">
        <v>1</v>
      </c>
      <c r="B77" s="59"/>
      <c r="C77" s="93">
        <v>27866795613</v>
      </c>
      <c r="D77" s="93">
        <v>24759527788</v>
      </c>
      <c r="E77" s="93">
        <v>52626323400</v>
      </c>
      <c r="F77" s="93">
        <v>17247849907</v>
      </c>
      <c r="G77" s="93">
        <v>15686410822</v>
      </c>
      <c r="H77" s="93">
        <v>32934260729</v>
      </c>
      <c r="I77" s="93">
        <v>2646935510</v>
      </c>
      <c r="J77" s="93">
        <v>3924662528</v>
      </c>
      <c r="K77" s="93">
        <v>6571598038</v>
      </c>
      <c r="L77" s="93">
        <v>119701068.2</v>
      </c>
      <c r="M77" s="93">
        <v>119629166.8</v>
      </c>
      <c r="N77" s="93">
        <v>239330235.09999999</v>
      </c>
      <c r="O77" s="93">
        <v>7640382</v>
      </c>
      <c r="P77" s="93">
        <v>2624857</v>
      </c>
      <c r="Q77" s="93">
        <v>10265239</v>
      </c>
      <c r="R77" s="93">
        <v>6150527</v>
      </c>
      <c r="S77" s="93">
        <v>7841221</v>
      </c>
      <c r="T77" s="93">
        <v>13991748</v>
      </c>
      <c r="U77" s="93">
        <v>7677280227</v>
      </c>
      <c r="V77" s="93">
        <v>4994215365</v>
      </c>
      <c r="W77" s="93">
        <v>12671495592</v>
      </c>
      <c r="X77" s="93">
        <v>149011391</v>
      </c>
      <c r="Y77" s="93">
        <v>0</v>
      </c>
      <c r="Z77" s="93">
        <v>149011391</v>
      </c>
      <c r="AA77" s="93">
        <v>12226600.07</v>
      </c>
      <c r="AB77" s="93">
        <v>24143827.57</v>
      </c>
      <c r="AC77" s="93">
        <v>36370427.640000001</v>
      </c>
      <c r="AD77" s="91"/>
      <c r="AE77" s="91"/>
      <c r="AF77" s="91"/>
      <c r="AG77" s="68"/>
      <c r="AH77" s="68"/>
      <c r="AI77" s="68"/>
      <c r="AJ77" s="68"/>
      <c r="AK77" s="68"/>
      <c r="AL77" s="68"/>
    </row>
    <row r="78" spans="1:38" s="68" customFormat="1" ht="19.399999999999999" customHeight="1">
      <c r="A78" s="110" t="s">
        <v>104</v>
      </c>
      <c r="B78" s="62" t="s">
        <v>83</v>
      </c>
      <c r="C78" s="92">
        <v>0</v>
      </c>
      <c r="D78" s="92">
        <v>0</v>
      </c>
      <c r="E78" s="92">
        <v>0</v>
      </c>
      <c r="F78" s="92">
        <v>0</v>
      </c>
      <c r="G78" s="92">
        <v>0</v>
      </c>
      <c r="H78" s="92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92">
        <v>0</v>
      </c>
      <c r="Q78" s="92">
        <v>0</v>
      </c>
      <c r="R78" s="92">
        <v>0</v>
      </c>
      <c r="S78" s="92">
        <v>0</v>
      </c>
      <c r="T78" s="92">
        <v>0</v>
      </c>
      <c r="U78" s="92">
        <v>0</v>
      </c>
      <c r="V78" s="92">
        <v>0</v>
      </c>
      <c r="W78" s="92">
        <v>0</v>
      </c>
      <c r="X78" s="92">
        <v>0</v>
      </c>
      <c r="Y78" s="92">
        <v>0</v>
      </c>
      <c r="Z78" s="92">
        <v>0</v>
      </c>
      <c r="AA78" s="92">
        <v>0</v>
      </c>
      <c r="AB78" s="92">
        <v>0</v>
      </c>
      <c r="AC78" s="92">
        <v>0</v>
      </c>
      <c r="AD78" s="91"/>
      <c r="AE78" s="91"/>
      <c r="AF78" s="91"/>
    </row>
    <row r="79" spans="1:38" s="68" customFormat="1" ht="19.399999999999999" customHeight="1">
      <c r="A79" s="111"/>
      <c r="B79" s="61" t="s">
        <v>84</v>
      </c>
      <c r="C79" s="92">
        <v>878122823.10000002</v>
      </c>
      <c r="D79" s="92">
        <v>309944850.39999998</v>
      </c>
      <c r="E79" s="92">
        <v>1188067674</v>
      </c>
      <c r="F79" s="92">
        <v>836397968.10000002</v>
      </c>
      <c r="G79" s="92">
        <v>309944850.39999998</v>
      </c>
      <c r="H79" s="92">
        <v>1146342819</v>
      </c>
      <c r="I79" s="92">
        <v>0</v>
      </c>
      <c r="J79" s="92">
        <v>0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2">
        <v>0</v>
      </c>
      <c r="Q79" s="92">
        <v>0</v>
      </c>
      <c r="R79" s="92">
        <v>0</v>
      </c>
      <c r="S79" s="92">
        <v>0</v>
      </c>
      <c r="T79" s="92">
        <v>0</v>
      </c>
      <c r="U79" s="92">
        <v>41724855</v>
      </c>
      <c r="V79" s="92">
        <v>0</v>
      </c>
      <c r="W79" s="92">
        <v>41724855</v>
      </c>
      <c r="X79" s="92">
        <v>0</v>
      </c>
      <c r="Y79" s="92">
        <v>0</v>
      </c>
      <c r="Z79" s="92">
        <v>0</v>
      </c>
      <c r="AA79" s="92">
        <v>0</v>
      </c>
      <c r="AB79" s="92">
        <v>0</v>
      </c>
      <c r="AC79" s="92">
        <v>0</v>
      </c>
      <c r="AD79" s="91"/>
      <c r="AE79" s="91"/>
      <c r="AF79" s="91"/>
    </row>
    <row r="80" spans="1:38" s="68" customFormat="1" ht="19.399999999999999" customHeight="1">
      <c r="A80" s="112"/>
      <c r="B80" s="61" t="s">
        <v>85</v>
      </c>
      <c r="C80" s="92">
        <v>3105591675</v>
      </c>
      <c r="D80" s="92">
        <v>2677345585</v>
      </c>
      <c r="E80" s="92">
        <v>5782937260</v>
      </c>
      <c r="F80" s="92">
        <v>3105591675</v>
      </c>
      <c r="G80" s="92">
        <v>2677345585</v>
      </c>
      <c r="H80" s="92">
        <v>5782937260</v>
      </c>
      <c r="I80" s="92">
        <v>0</v>
      </c>
      <c r="J80" s="92">
        <v>0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0</v>
      </c>
      <c r="U80" s="92">
        <v>0</v>
      </c>
      <c r="V80" s="92">
        <v>0</v>
      </c>
      <c r="W80" s="92">
        <v>0</v>
      </c>
      <c r="X80" s="92">
        <v>0</v>
      </c>
      <c r="Y80" s="92">
        <v>0</v>
      </c>
      <c r="Z80" s="92">
        <v>0</v>
      </c>
      <c r="AA80" s="92">
        <v>0</v>
      </c>
      <c r="AB80" s="92">
        <v>0</v>
      </c>
      <c r="AC80" s="92">
        <v>0</v>
      </c>
      <c r="AD80" s="91"/>
      <c r="AE80" s="91"/>
      <c r="AF80" s="91"/>
    </row>
    <row r="81" spans="1:38" ht="19.399999999999999" customHeight="1" thickBot="1">
      <c r="A81" s="60" t="s">
        <v>1</v>
      </c>
      <c r="B81" s="59"/>
      <c r="C81" s="93">
        <v>3983714498</v>
      </c>
      <c r="D81" s="93">
        <v>2987290436</v>
      </c>
      <c r="E81" s="93">
        <v>6971004934</v>
      </c>
      <c r="F81" s="93">
        <v>3941989643</v>
      </c>
      <c r="G81" s="93">
        <v>2987290436</v>
      </c>
      <c r="H81" s="93">
        <v>6929280079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3">
        <v>0</v>
      </c>
      <c r="O81" s="93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41724855</v>
      </c>
      <c r="V81" s="93">
        <v>0</v>
      </c>
      <c r="W81" s="93">
        <v>41724855</v>
      </c>
      <c r="X81" s="93">
        <v>0</v>
      </c>
      <c r="Y81" s="93">
        <v>0</v>
      </c>
      <c r="Z81" s="93">
        <v>0</v>
      </c>
      <c r="AA81" s="93">
        <v>0</v>
      </c>
      <c r="AB81" s="93">
        <v>0</v>
      </c>
      <c r="AC81" s="93">
        <v>0</v>
      </c>
      <c r="AD81" s="91"/>
      <c r="AE81" s="91"/>
      <c r="AF81" s="91"/>
      <c r="AG81" s="68"/>
      <c r="AH81" s="68"/>
      <c r="AI81" s="68"/>
      <c r="AJ81" s="68"/>
      <c r="AK81" s="68"/>
      <c r="AL81" s="68"/>
    </row>
    <row r="82" spans="1:38" s="68" customFormat="1" ht="19.399999999999999" customHeight="1">
      <c r="A82" s="110" t="s">
        <v>45</v>
      </c>
      <c r="B82" s="62" t="s">
        <v>83</v>
      </c>
      <c r="C82" s="92">
        <v>561626409.79999995</v>
      </c>
      <c r="D82" s="92">
        <v>849296772.20000005</v>
      </c>
      <c r="E82" s="92">
        <v>1410923182</v>
      </c>
      <c r="F82" s="92">
        <v>561626409.79999995</v>
      </c>
      <c r="G82" s="92">
        <v>849296772.20000005</v>
      </c>
      <c r="H82" s="92">
        <v>1410923182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92">
        <v>0</v>
      </c>
      <c r="Q82" s="92">
        <v>0</v>
      </c>
      <c r="R82" s="92">
        <v>0</v>
      </c>
      <c r="S82" s="92">
        <v>0</v>
      </c>
      <c r="T82" s="92">
        <v>0</v>
      </c>
      <c r="U82" s="92">
        <v>0</v>
      </c>
      <c r="V82" s="92">
        <v>0</v>
      </c>
      <c r="W82" s="92">
        <v>0</v>
      </c>
      <c r="X82" s="92">
        <v>0</v>
      </c>
      <c r="Y82" s="92">
        <v>0</v>
      </c>
      <c r="Z82" s="92">
        <v>0</v>
      </c>
      <c r="AA82" s="92">
        <v>0</v>
      </c>
      <c r="AB82" s="92">
        <v>0</v>
      </c>
      <c r="AC82" s="92">
        <v>0</v>
      </c>
      <c r="AD82" s="91"/>
      <c r="AE82" s="91"/>
      <c r="AF82" s="91"/>
    </row>
    <row r="83" spans="1:38" s="68" customFormat="1" ht="19.399999999999999" customHeight="1">
      <c r="A83" s="111"/>
      <c r="B83" s="61" t="s">
        <v>84</v>
      </c>
      <c r="C83" s="92">
        <v>150772925</v>
      </c>
      <c r="D83" s="92">
        <v>402350068.5</v>
      </c>
      <c r="E83" s="92">
        <v>553122993.5</v>
      </c>
      <c r="F83" s="92">
        <v>120807803.3</v>
      </c>
      <c r="G83" s="92">
        <v>372540384</v>
      </c>
      <c r="H83" s="92">
        <v>493348187.19999999</v>
      </c>
      <c r="I83" s="92">
        <v>29965121.789999999</v>
      </c>
      <c r="J83" s="92">
        <v>29809684.5</v>
      </c>
      <c r="K83" s="92">
        <v>59774806.289999999</v>
      </c>
      <c r="L83" s="92">
        <v>0</v>
      </c>
      <c r="M83" s="92">
        <v>0</v>
      </c>
      <c r="N83" s="92">
        <v>0</v>
      </c>
      <c r="O83" s="92">
        <v>0</v>
      </c>
      <c r="P83" s="92">
        <v>0</v>
      </c>
      <c r="Q83" s="92">
        <v>0</v>
      </c>
      <c r="R83" s="92">
        <v>0</v>
      </c>
      <c r="S83" s="92">
        <v>0</v>
      </c>
      <c r="T83" s="92">
        <v>0</v>
      </c>
      <c r="U83" s="92">
        <v>0</v>
      </c>
      <c r="V83" s="92">
        <v>0</v>
      </c>
      <c r="W83" s="92">
        <v>0</v>
      </c>
      <c r="X83" s="92">
        <v>0</v>
      </c>
      <c r="Y83" s="92">
        <v>0</v>
      </c>
      <c r="Z83" s="92">
        <v>0</v>
      </c>
      <c r="AA83" s="92">
        <v>0</v>
      </c>
      <c r="AB83" s="92">
        <v>0</v>
      </c>
      <c r="AC83" s="92">
        <v>0</v>
      </c>
      <c r="AD83" s="91"/>
      <c r="AE83" s="91"/>
      <c r="AF83" s="91"/>
    </row>
    <row r="84" spans="1:38" s="68" customFormat="1" ht="19.399999999999999" customHeight="1">
      <c r="A84" s="112"/>
      <c r="B84" s="61" t="s">
        <v>85</v>
      </c>
      <c r="C84" s="92">
        <v>691943158.39999998</v>
      </c>
      <c r="D84" s="92">
        <v>457814150.69999999</v>
      </c>
      <c r="E84" s="92">
        <v>1149757309</v>
      </c>
      <c r="F84" s="92">
        <v>679001419.39999998</v>
      </c>
      <c r="G84" s="92">
        <v>399445071.69999999</v>
      </c>
      <c r="H84" s="92">
        <v>1078446491</v>
      </c>
      <c r="I84" s="92">
        <v>0</v>
      </c>
      <c r="J84" s="92">
        <v>58369079</v>
      </c>
      <c r="K84" s="92">
        <v>58369079</v>
      </c>
      <c r="L84" s="92">
        <v>0</v>
      </c>
      <c r="M84" s="92">
        <v>0</v>
      </c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  <c r="U84" s="92">
        <v>0</v>
      </c>
      <c r="V84" s="92">
        <v>0</v>
      </c>
      <c r="W84" s="92">
        <v>0</v>
      </c>
      <c r="X84" s="92">
        <v>0</v>
      </c>
      <c r="Y84" s="92">
        <v>0</v>
      </c>
      <c r="Z84" s="92">
        <v>0</v>
      </c>
      <c r="AA84" s="92">
        <v>12941739</v>
      </c>
      <c r="AB84" s="92">
        <v>0</v>
      </c>
      <c r="AC84" s="92">
        <v>12941739</v>
      </c>
      <c r="AD84" s="91"/>
      <c r="AE84" s="91"/>
      <c r="AF84" s="91"/>
    </row>
    <row r="85" spans="1:38" ht="19.399999999999999" customHeight="1" thickBot="1">
      <c r="A85" s="60" t="s">
        <v>1</v>
      </c>
      <c r="B85" s="59"/>
      <c r="C85" s="93">
        <v>1404342493</v>
      </c>
      <c r="D85" s="93">
        <v>1709460991</v>
      </c>
      <c r="E85" s="93">
        <v>3113803485</v>
      </c>
      <c r="F85" s="93">
        <v>1361435632</v>
      </c>
      <c r="G85" s="93">
        <v>1621282228</v>
      </c>
      <c r="H85" s="93">
        <v>2982717860</v>
      </c>
      <c r="I85" s="93">
        <v>29965121.789999999</v>
      </c>
      <c r="J85" s="93">
        <v>88178763.5</v>
      </c>
      <c r="K85" s="93">
        <v>118143885.3</v>
      </c>
      <c r="L85" s="93">
        <v>0</v>
      </c>
      <c r="M85" s="93">
        <v>0</v>
      </c>
      <c r="N85" s="93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3">
        <v>0</v>
      </c>
      <c r="AA85" s="93">
        <v>12941739</v>
      </c>
      <c r="AB85" s="93">
        <v>0</v>
      </c>
      <c r="AC85" s="93">
        <v>12941739</v>
      </c>
      <c r="AD85" s="91"/>
      <c r="AE85" s="91"/>
      <c r="AF85" s="91"/>
      <c r="AG85" s="68"/>
      <c r="AH85" s="68"/>
      <c r="AI85" s="68"/>
      <c r="AJ85" s="68"/>
      <c r="AK85" s="68"/>
      <c r="AL85" s="68"/>
    </row>
    <row r="86" spans="1:38" s="68" customFormat="1" ht="19.399999999999999" customHeight="1">
      <c r="A86" s="110" t="s">
        <v>106</v>
      </c>
      <c r="B86" s="62" t="s">
        <v>83</v>
      </c>
      <c r="C86" s="92">
        <v>27018738.350000001</v>
      </c>
      <c r="D86" s="92">
        <v>25217372.52</v>
      </c>
      <c r="E86" s="92">
        <v>52236110.869999997</v>
      </c>
      <c r="F86" s="92">
        <v>27018738.350000001</v>
      </c>
      <c r="G86" s="92">
        <v>25217372.52</v>
      </c>
      <c r="H86" s="92">
        <v>52236110.869999997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0</v>
      </c>
      <c r="U86" s="92">
        <v>0</v>
      </c>
      <c r="V86" s="92">
        <v>0</v>
      </c>
      <c r="W86" s="92">
        <v>0</v>
      </c>
      <c r="X86" s="92">
        <v>0</v>
      </c>
      <c r="Y86" s="92">
        <v>0</v>
      </c>
      <c r="Z86" s="92">
        <v>0</v>
      </c>
      <c r="AA86" s="92">
        <v>0</v>
      </c>
      <c r="AB86" s="92">
        <v>0</v>
      </c>
      <c r="AC86" s="92">
        <v>0</v>
      </c>
      <c r="AD86" s="91"/>
      <c r="AE86" s="91"/>
      <c r="AF86" s="91"/>
    </row>
    <row r="87" spans="1:38" s="68" customFormat="1" ht="19.399999999999999" customHeight="1">
      <c r="A87" s="111"/>
      <c r="B87" s="61" t="s">
        <v>84</v>
      </c>
      <c r="C87" s="92">
        <v>0</v>
      </c>
      <c r="D87" s="92">
        <v>14757231</v>
      </c>
      <c r="E87" s="92">
        <v>14757231</v>
      </c>
      <c r="F87" s="92">
        <v>0</v>
      </c>
      <c r="G87" s="92">
        <v>14757231</v>
      </c>
      <c r="H87" s="92">
        <v>14757231</v>
      </c>
      <c r="I87" s="92">
        <v>0</v>
      </c>
      <c r="J87" s="92">
        <v>0</v>
      </c>
      <c r="K87" s="92">
        <v>0</v>
      </c>
      <c r="L87" s="92">
        <v>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  <c r="U87" s="92">
        <v>0</v>
      </c>
      <c r="V87" s="92">
        <v>0</v>
      </c>
      <c r="W87" s="92">
        <v>0</v>
      </c>
      <c r="X87" s="92">
        <v>0</v>
      </c>
      <c r="Y87" s="92">
        <v>0</v>
      </c>
      <c r="Z87" s="92">
        <v>0</v>
      </c>
      <c r="AA87" s="92">
        <v>0</v>
      </c>
      <c r="AB87" s="92">
        <v>0</v>
      </c>
      <c r="AC87" s="92">
        <v>0</v>
      </c>
      <c r="AD87" s="91"/>
      <c r="AE87" s="91"/>
      <c r="AF87" s="91"/>
    </row>
    <row r="88" spans="1:38" s="68" customFormat="1" ht="19.399999999999999" customHeight="1">
      <c r="A88" s="112"/>
      <c r="B88" s="61" t="s">
        <v>85</v>
      </c>
      <c r="C88" s="92">
        <v>1115278117</v>
      </c>
      <c r="D88" s="92">
        <v>582801557.5</v>
      </c>
      <c r="E88" s="92">
        <v>1698079674</v>
      </c>
      <c r="F88" s="92">
        <v>1115278117</v>
      </c>
      <c r="G88" s="92">
        <v>582801557.5</v>
      </c>
      <c r="H88" s="92">
        <v>1698079674</v>
      </c>
      <c r="I88" s="92">
        <v>0</v>
      </c>
      <c r="J88" s="92">
        <v>0</v>
      </c>
      <c r="K88" s="92">
        <v>0</v>
      </c>
      <c r="L88" s="92">
        <v>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92">
        <v>0</v>
      </c>
      <c r="T88" s="92">
        <v>0</v>
      </c>
      <c r="U88" s="92">
        <v>0</v>
      </c>
      <c r="V88" s="92">
        <v>0</v>
      </c>
      <c r="W88" s="92">
        <v>0</v>
      </c>
      <c r="X88" s="92">
        <v>0</v>
      </c>
      <c r="Y88" s="92">
        <v>0</v>
      </c>
      <c r="Z88" s="92">
        <v>0</v>
      </c>
      <c r="AA88" s="92">
        <v>0</v>
      </c>
      <c r="AB88" s="92">
        <v>0</v>
      </c>
      <c r="AC88" s="92">
        <v>0</v>
      </c>
      <c r="AD88" s="91"/>
      <c r="AE88" s="91"/>
      <c r="AF88" s="91"/>
    </row>
    <row r="89" spans="1:38" ht="19.399999999999999" customHeight="1" thickBot="1">
      <c r="A89" s="60" t="s">
        <v>1</v>
      </c>
      <c r="B89" s="59"/>
      <c r="C89" s="93">
        <v>1142296855</v>
      </c>
      <c r="D89" s="93">
        <v>622776161.10000002</v>
      </c>
      <c r="E89" s="93">
        <v>1765073016</v>
      </c>
      <c r="F89" s="93">
        <v>1142296855</v>
      </c>
      <c r="G89" s="93">
        <v>622776161.10000002</v>
      </c>
      <c r="H89" s="93">
        <v>1765073016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  <c r="N89" s="93">
        <v>0</v>
      </c>
      <c r="O89" s="93">
        <v>0</v>
      </c>
      <c r="P89" s="93">
        <v>0</v>
      </c>
      <c r="Q89" s="93">
        <v>0</v>
      </c>
      <c r="R89" s="93">
        <v>0</v>
      </c>
      <c r="S89" s="93">
        <v>0</v>
      </c>
      <c r="T89" s="93">
        <v>0</v>
      </c>
      <c r="U89" s="93">
        <v>0</v>
      </c>
      <c r="V89" s="93">
        <v>0</v>
      </c>
      <c r="W89" s="93">
        <v>0</v>
      </c>
      <c r="X89" s="93">
        <v>0</v>
      </c>
      <c r="Y89" s="93">
        <v>0</v>
      </c>
      <c r="Z89" s="93">
        <v>0</v>
      </c>
      <c r="AA89" s="93">
        <v>0</v>
      </c>
      <c r="AB89" s="93">
        <v>0</v>
      </c>
      <c r="AC89" s="93">
        <v>0</v>
      </c>
      <c r="AD89" s="91"/>
      <c r="AE89" s="91"/>
      <c r="AF89" s="91"/>
      <c r="AG89" s="68"/>
      <c r="AH89" s="68"/>
      <c r="AI89" s="68"/>
      <c r="AJ89" s="68"/>
      <c r="AK89" s="68"/>
      <c r="AL89" s="68"/>
    </row>
    <row r="90" spans="1:38" s="68" customFormat="1" ht="19.399999999999999" customHeight="1">
      <c r="A90" s="110" t="s">
        <v>47</v>
      </c>
      <c r="B90" s="62" t="s">
        <v>83</v>
      </c>
      <c r="C90" s="92">
        <v>70670694.920000002</v>
      </c>
      <c r="D90" s="92">
        <v>25687332.899999999</v>
      </c>
      <c r="E90" s="92">
        <v>96358027.819999993</v>
      </c>
      <c r="F90" s="92">
        <v>68792978.549999997</v>
      </c>
      <c r="G90" s="92">
        <v>25687332.899999999</v>
      </c>
      <c r="H90" s="92">
        <v>94480311.450000003</v>
      </c>
      <c r="I90" s="92">
        <v>1877716.37</v>
      </c>
      <c r="J90" s="92">
        <v>0</v>
      </c>
      <c r="K90" s="92">
        <v>1877716.37</v>
      </c>
      <c r="L90" s="92">
        <v>0</v>
      </c>
      <c r="M90" s="92">
        <v>0</v>
      </c>
      <c r="N90" s="92">
        <v>0</v>
      </c>
      <c r="O90" s="92">
        <v>0</v>
      </c>
      <c r="P90" s="92">
        <v>0</v>
      </c>
      <c r="Q90" s="92">
        <v>0</v>
      </c>
      <c r="R90" s="92">
        <v>0</v>
      </c>
      <c r="S90" s="92">
        <v>0</v>
      </c>
      <c r="T90" s="92">
        <v>0</v>
      </c>
      <c r="U90" s="92">
        <v>0</v>
      </c>
      <c r="V90" s="92">
        <v>0</v>
      </c>
      <c r="W90" s="92">
        <v>0</v>
      </c>
      <c r="X90" s="92">
        <v>0</v>
      </c>
      <c r="Y90" s="92">
        <v>0</v>
      </c>
      <c r="Z90" s="92">
        <v>0</v>
      </c>
      <c r="AA90" s="92">
        <v>0</v>
      </c>
      <c r="AB90" s="92">
        <v>0</v>
      </c>
      <c r="AC90" s="92">
        <v>0</v>
      </c>
      <c r="AD90" s="91"/>
      <c r="AE90" s="91"/>
      <c r="AF90" s="91"/>
    </row>
    <row r="91" spans="1:38" s="68" customFormat="1" ht="19.399999999999999" customHeight="1">
      <c r="A91" s="111"/>
      <c r="B91" s="61" t="s">
        <v>84</v>
      </c>
      <c r="C91" s="92">
        <v>41519267</v>
      </c>
      <c r="D91" s="92">
        <v>14942913</v>
      </c>
      <c r="E91" s="92">
        <v>56462180</v>
      </c>
      <c r="F91" s="92">
        <v>41519267</v>
      </c>
      <c r="G91" s="92">
        <v>10557055</v>
      </c>
      <c r="H91" s="92">
        <v>52076322</v>
      </c>
      <c r="I91" s="92">
        <v>0</v>
      </c>
      <c r="J91" s="92">
        <v>4385858</v>
      </c>
      <c r="K91" s="92">
        <v>4385858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  <c r="R91" s="92">
        <v>0</v>
      </c>
      <c r="S91" s="92">
        <v>0</v>
      </c>
      <c r="T91" s="92">
        <v>0</v>
      </c>
      <c r="U91" s="92">
        <v>0</v>
      </c>
      <c r="V91" s="92">
        <v>0</v>
      </c>
      <c r="W91" s="92">
        <v>0</v>
      </c>
      <c r="X91" s="92">
        <v>0</v>
      </c>
      <c r="Y91" s="92">
        <v>0</v>
      </c>
      <c r="Z91" s="92">
        <v>0</v>
      </c>
      <c r="AA91" s="92">
        <v>0</v>
      </c>
      <c r="AB91" s="92">
        <v>0</v>
      </c>
      <c r="AC91" s="92">
        <v>0</v>
      </c>
      <c r="AD91" s="91"/>
      <c r="AE91" s="91"/>
      <c r="AF91" s="91"/>
    </row>
    <row r="92" spans="1:38" s="68" customFormat="1" ht="19.399999999999999" customHeight="1">
      <c r="A92" s="112"/>
      <c r="B92" s="61" t="s">
        <v>85</v>
      </c>
      <c r="C92" s="92">
        <v>51347243.869999997</v>
      </c>
      <c r="D92" s="92">
        <v>133389542.90000001</v>
      </c>
      <c r="E92" s="92">
        <v>184736786.80000001</v>
      </c>
      <c r="F92" s="92">
        <v>45311120.869999997</v>
      </c>
      <c r="G92" s="92">
        <v>70182736.709999993</v>
      </c>
      <c r="H92" s="92">
        <v>115493857.59999999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92">
        <v>0</v>
      </c>
      <c r="Q92" s="92">
        <v>0</v>
      </c>
      <c r="R92" s="92">
        <v>6036123</v>
      </c>
      <c r="S92" s="92">
        <v>43415002.229999997</v>
      </c>
      <c r="T92" s="92">
        <v>49451125.229999997</v>
      </c>
      <c r="U92" s="92">
        <v>0</v>
      </c>
      <c r="V92" s="92">
        <v>0</v>
      </c>
      <c r="W92" s="92">
        <v>0</v>
      </c>
      <c r="X92" s="92">
        <v>0</v>
      </c>
      <c r="Y92" s="92">
        <v>0</v>
      </c>
      <c r="Z92" s="92">
        <v>0</v>
      </c>
      <c r="AA92" s="92">
        <v>0</v>
      </c>
      <c r="AB92" s="92">
        <v>19791804</v>
      </c>
      <c r="AC92" s="92">
        <v>19791804</v>
      </c>
      <c r="AD92" s="91"/>
      <c r="AE92" s="91"/>
      <c r="AF92" s="91"/>
    </row>
    <row r="93" spans="1:38" ht="19.399999999999999" customHeight="1" thickBot="1">
      <c r="A93" s="60" t="s">
        <v>1</v>
      </c>
      <c r="B93" s="59"/>
      <c r="C93" s="93">
        <v>163537205.80000001</v>
      </c>
      <c r="D93" s="93">
        <v>174019788.80000001</v>
      </c>
      <c r="E93" s="93">
        <v>337556994.60000002</v>
      </c>
      <c r="F93" s="93">
        <v>155623366.40000001</v>
      </c>
      <c r="G93" s="93">
        <v>106427124.59999999</v>
      </c>
      <c r="H93" s="93">
        <v>262050491</v>
      </c>
      <c r="I93" s="93">
        <v>1877716.37</v>
      </c>
      <c r="J93" s="93">
        <v>4385858</v>
      </c>
      <c r="K93" s="93">
        <v>6263574.3700000001</v>
      </c>
      <c r="L93" s="93">
        <v>0</v>
      </c>
      <c r="M93" s="93">
        <v>0</v>
      </c>
      <c r="N93" s="93">
        <v>0</v>
      </c>
      <c r="O93" s="93">
        <v>0</v>
      </c>
      <c r="P93" s="93">
        <v>0</v>
      </c>
      <c r="Q93" s="93">
        <v>0</v>
      </c>
      <c r="R93" s="93">
        <v>6036123</v>
      </c>
      <c r="S93" s="93">
        <v>43415002.229999997</v>
      </c>
      <c r="T93" s="93">
        <v>49451125.229999997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3">
        <v>0</v>
      </c>
      <c r="AA93" s="93">
        <v>0</v>
      </c>
      <c r="AB93" s="93">
        <v>19791804</v>
      </c>
      <c r="AC93" s="93">
        <v>19791804</v>
      </c>
      <c r="AD93" s="91"/>
      <c r="AE93" s="91"/>
      <c r="AF93" s="91"/>
      <c r="AG93" s="68"/>
      <c r="AH93" s="68"/>
      <c r="AI93" s="68"/>
      <c r="AJ93" s="68"/>
      <c r="AK93" s="68"/>
      <c r="AL93" s="68"/>
    </row>
    <row r="94" spans="1:38" s="68" customFormat="1" ht="19.399999999999999" customHeight="1">
      <c r="A94" s="110" t="s">
        <v>221</v>
      </c>
      <c r="B94" s="62" t="s">
        <v>83</v>
      </c>
      <c r="C94" s="92">
        <v>0</v>
      </c>
      <c r="D94" s="92">
        <v>0</v>
      </c>
      <c r="E94" s="92">
        <v>0</v>
      </c>
      <c r="F94" s="92">
        <v>0</v>
      </c>
      <c r="G94" s="92">
        <v>0</v>
      </c>
      <c r="H94" s="92">
        <v>0</v>
      </c>
      <c r="I94" s="92">
        <v>0</v>
      </c>
      <c r="J94" s="92">
        <v>0</v>
      </c>
      <c r="K94" s="92">
        <v>0</v>
      </c>
      <c r="L94" s="92">
        <v>0</v>
      </c>
      <c r="M94" s="92">
        <v>0</v>
      </c>
      <c r="N94" s="92">
        <v>0</v>
      </c>
      <c r="O94" s="92">
        <v>0</v>
      </c>
      <c r="P94" s="92">
        <v>0</v>
      </c>
      <c r="Q94" s="92">
        <v>0</v>
      </c>
      <c r="R94" s="92">
        <v>0</v>
      </c>
      <c r="S94" s="92">
        <v>0</v>
      </c>
      <c r="T94" s="92">
        <v>0</v>
      </c>
      <c r="U94" s="92">
        <v>0</v>
      </c>
      <c r="V94" s="92">
        <v>0</v>
      </c>
      <c r="W94" s="92">
        <v>0</v>
      </c>
      <c r="X94" s="92">
        <v>0</v>
      </c>
      <c r="Y94" s="92">
        <v>0</v>
      </c>
      <c r="Z94" s="92">
        <v>0</v>
      </c>
      <c r="AA94" s="92">
        <v>0</v>
      </c>
      <c r="AB94" s="92">
        <v>0</v>
      </c>
      <c r="AC94" s="92">
        <v>0</v>
      </c>
      <c r="AD94" s="91"/>
      <c r="AE94" s="91"/>
      <c r="AF94" s="91"/>
    </row>
    <row r="95" spans="1:38" s="68" customFormat="1" ht="19.399999999999999" customHeight="1">
      <c r="A95" s="111"/>
      <c r="B95" s="61" t="s">
        <v>84</v>
      </c>
      <c r="C95" s="92">
        <v>0</v>
      </c>
      <c r="D95" s="92">
        <v>0</v>
      </c>
      <c r="E95" s="92">
        <v>0</v>
      </c>
      <c r="F95" s="92">
        <v>0</v>
      </c>
      <c r="G95" s="92">
        <v>0</v>
      </c>
      <c r="H95" s="92">
        <v>0</v>
      </c>
      <c r="I95" s="92">
        <v>0</v>
      </c>
      <c r="J95" s="92">
        <v>0</v>
      </c>
      <c r="K95" s="92">
        <v>0</v>
      </c>
      <c r="L95" s="92">
        <v>0</v>
      </c>
      <c r="M95" s="92">
        <v>0</v>
      </c>
      <c r="N95" s="92">
        <v>0</v>
      </c>
      <c r="O95" s="92">
        <v>0</v>
      </c>
      <c r="P95" s="92">
        <v>0</v>
      </c>
      <c r="Q95" s="92">
        <v>0</v>
      </c>
      <c r="R95" s="92">
        <v>0</v>
      </c>
      <c r="S95" s="92">
        <v>0</v>
      </c>
      <c r="T95" s="92">
        <v>0</v>
      </c>
      <c r="U95" s="92">
        <v>0</v>
      </c>
      <c r="V95" s="92">
        <v>0</v>
      </c>
      <c r="W95" s="92">
        <v>0</v>
      </c>
      <c r="X95" s="92">
        <v>0</v>
      </c>
      <c r="Y95" s="92">
        <v>0</v>
      </c>
      <c r="Z95" s="92">
        <v>0</v>
      </c>
      <c r="AA95" s="92">
        <v>0</v>
      </c>
      <c r="AB95" s="92">
        <v>0</v>
      </c>
      <c r="AC95" s="92">
        <v>0</v>
      </c>
      <c r="AD95" s="91"/>
      <c r="AE95" s="91"/>
      <c r="AF95" s="91"/>
    </row>
    <row r="96" spans="1:38" s="68" customFormat="1" ht="19.399999999999999" customHeight="1">
      <c r="A96" s="112"/>
      <c r="B96" s="61" t="s">
        <v>85</v>
      </c>
      <c r="C96" s="92">
        <v>48993699</v>
      </c>
      <c r="D96" s="92">
        <v>16872858</v>
      </c>
      <c r="E96" s="92">
        <v>65866557</v>
      </c>
      <c r="F96" s="92">
        <v>48993699</v>
      </c>
      <c r="G96" s="92">
        <v>16872858</v>
      </c>
      <c r="H96" s="92">
        <v>65866557</v>
      </c>
      <c r="I96" s="92">
        <v>0</v>
      </c>
      <c r="J96" s="92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92">
        <v>0</v>
      </c>
      <c r="Q96" s="92">
        <v>0</v>
      </c>
      <c r="R96" s="92">
        <v>0</v>
      </c>
      <c r="S96" s="92">
        <v>0</v>
      </c>
      <c r="T96" s="92">
        <v>0</v>
      </c>
      <c r="U96" s="92">
        <v>0</v>
      </c>
      <c r="V96" s="92">
        <v>0</v>
      </c>
      <c r="W96" s="92">
        <v>0</v>
      </c>
      <c r="X96" s="92">
        <v>0</v>
      </c>
      <c r="Y96" s="92">
        <v>0</v>
      </c>
      <c r="Z96" s="92">
        <v>0</v>
      </c>
      <c r="AA96" s="92">
        <v>0</v>
      </c>
      <c r="AB96" s="92">
        <v>0</v>
      </c>
      <c r="AC96" s="92">
        <v>0</v>
      </c>
      <c r="AD96" s="91"/>
      <c r="AE96" s="91"/>
      <c r="AF96" s="91"/>
    </row>
    <row r="97" spans="1:38" ht="19.399999999999999" customHeight="1" thickBot="1">
      <c r="A97" s="60" t="s">
        <v>1</v>
      </c>
      <c r="B97" s="59"/>
      <c r="C97" s="93">
        <v>48993699</v>
      </c>
      <c r="D97" s="93">
        <v>16872858</v>
      </c>
      <c r="E97" s="93">
        <v>65866557</v>
      </c>
      <c r="F97" s="93">
        <v>48993699</v>
      </c>
      <c r="G97" s="93">
        <v>16872858</v>
      </c>
      <c r="H97" s="93">
        <v>65866557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3">
        <v>0</v>
      </c>
      <c r="O97" s="93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3">
        <v>0</v>
      </c>
      <c r="AA97" s="93">
        <v>0</v>
      </c>
      <c r="AB97" s="93">
        <v>0</v>
      </c>
      <c r="AC97" s="93">
        <v>0</v>
      </c>
      <c r="AD97" s="91"/>
      <c r="AE97" s="91"/>
      <c r="AF97" s="91"/>
      <c r="AG97" s="68"/>
      <c r="AH97" s="68"/>
      <c r="AI97" s="68"/>
      <c r="AJ97" s="68"/>
      <c r="AK97" s="68"/>
      <c r="AL97" s="68"/>
    </row>
    <row r="98" spans="1:38" s="68" customFormat="1" ht="19.399999999999999" customHeight="1">
      <c r="A98" s="110" t="s">
        <v>48</v>
      </c>
      <c r="B98" s="62" t="s">
        <v>83</v>
      </c>
      <c r="C98" s="92">
        <v>8918107</v>
      </c>
      <c r="D98" s="92">
        <v>2070799</v>
      </c>
      <c r="E98" s="92">
        <v>10988906</v>
      </c>
      <c r="F98" s="92">
        <v>0</v>
      </c>
      <c r="G98" s="92">
        <v>2070799</v>
      </c>
      <c r="H98" s="92">
        <v>2070799</v>
      </c>
      <c r="I98" s="92">
        <v>0</v>
      </c>
      <c r="J98" s="92">
        <v>0</v>
      </c>
      <c r="K98" s="92">
        <v>0</v>
      </c>
      <c r="L98" s="92">
        <v>0</v>
      </c>
      <c r="M98" s="92">
        <v>0</v>
      </c>
      <c r="N98" s="92">
        <v>0</v>
      </c>
      <c r="O98" s="92">
        <v>8918107</v>
      </c>
      <c r="P98" s="92">
        <v>0</v>
      </c>
      <c r="Q98" s="92">
        <v>8918107</v>
      </c>
      <c r="R98" s="92">
        <v>0</v>
      </c>
      <c r="S98" s="92">
        <v>0</v>
      </c>
      <c r="T98" s="92">
        <v>0</v>
      </c>
      <c r="U98" s="92">
        <v>0</v>
      </c>
      <c r="V98" s="92">
        <v>0</v>
      </c>
      <c r="W98" s="92">
        <v>0</v>
      </c>
      <c r="X98" s="92">
        <v>0</v>
      </c>
      <c r="Y98" s="92">
        <v>0</v>
      </c>
      <c r="Z98" s="92">
        <v>0</v>
      </c>
      <c r="AA98" s="92">
        <v>0</v>
      </c>
      <c r="AB98" s="92">
        <v>0</v>
      </c>
      <c r="AC98" s="92">
        <v>0</v>
      </c>
      <c r="AD98" s="91"/>
      <c r="AE98" s="91"/>
      <c r="AF98" s="91"/>
    </row>
    <row r="99" spans="1:38" s="68" customFormat="1" ht="19.399999999999999" customHeight="1">
      <c r="A99" s="111"/>
      <c r="B99" s="61" t="s">
        <v>84</v>
      </c>
      <c r="C99" s="92">
        <v>2474300</v>
      </c>
      <c r="D99" s="92">
        <v>0</v>
      </c>
      <c r="E99" s="92">
        <v>2474300</v>
      </c>
      <c r="F99" s="92">
        <v>0</v>
      </c>
      <c r="G99" s="92">
        <v>0</v>
      </c>
      <c r="H99" s="92">
        <v>0</v>
      </c>
      <c r="I99" s="92">
        <v>0</v>
      </c>
      <c r="J99" s="92">
        <v>0</v>
      </c>
      <c r="K99" s="92">
        <v>0</v>
      </c>
      <c r="L99" s="92">
        <v>0</v>
      </c>
      <c r="M99" s="92">
        <v>0</v>
      </c>
      <c r="N99" s="92">
        <v>0</v>
      </c>
      <c r="O99" s="92">
        <v>2474300</v>
      </c>
      <c r="P99" s="92">
        <v>0</v>
      </c>
      <c r="Q99" s="92">
        <v>2474300</v>
      </c>
      <c r="R99" s="92">
        <v>0</v>
      </c>
      <c r="S99" s="92">
        <v>0</v>
      </c>
      <c r="T99" s="92">
        <v>0</v>
      </c>
      <c r="U99" s="92">
        <v>0</v>
      </c>
      <c r="V99" s="92">
        <v>0</v>
      </c>
      <c r="W99" s="92">
        <v>0</v>
      </c>
      <c r="X99" s="92">
        <v>0</v>
      </c>
      <c r="Y99" s="92">
        <v>0</v>
      </c>
      <c r="Z99" s="92">
        <v>0</v>
      </c>
      <c r="AA99" s="92">
        <v>0</v>
      </c>
      <c r="AB99" s="92">
        <v>0</v>
      </c>
      <c r="AC99" s="92">
        <v>0</v>
      </c>
      <c r="AD99" s="91"/>
      <c r="AE99" s="91"/>
      <c r="AF99" s="91"/>
    </row>
    <row r="100" spans="1:38" s="68" customFormat="1" ht="19.399999999999999" customHeight="1">
      <c r="A100" s="112"/>
      <c r="B100" s="61" t="s">
        <v>85</v>
      </c>
      <c r="C100" s="92">
        <v>21270747</v>
      </c>
      <c r="D100" s="92">
        <v>1471029</v>
      </c>
      <c r="E100" s="92">
        <v>22741776</v>
      </c>
      <c r="F100" s="92">
        <v>21270747</v>
      </c>
      <c r="G100" s="92">
        <v>1471029</v>
      </c>
      <c r="H100" s="92">
        <v>22741776</v>
      </c>
      <c r="I100" s="92">
        <v>0</v>
      </c>
      <c r="J100" s="92">
        <v>0</v>
      </c>
      <c r="K100" s="92">
        <v>0</v>
      </c>
      <c r="L100" s="92">
        <v>0</v>
      </c>
      <c r="M100" s="92">
        <v>0</v>
      </c>
      <c r="N100" s="92">
        <v>0</v>
      </c>
      <c r="O100" s="92">
        <v>0</v>
      </c>
      <c r="P100" s="92">
        <v>0</v>
      </c>
      <c r="Q100" s="92">
        <v>0</v>
      </c>
      <c r="R100" s="92">
        <v>0</v>
      </c>
      <c r="S100" s="92">
        <v>0</v>
      </c>
      <c r="T100" s="92">
        <v>0</v>
      </c>
      <c r="U100" s="92">
        <v>0</v>
      </c>
      <c r="V100" s="92">
        <v>0</v>
      </c>
      <c r="W100" s="92">
        <v>0</v>
      </c>
      <c r="X100" s="92">
        <v>0</v>
      </c>
      <c r="Y100" s="92">
        <v>0</v>
      </c>
      <c r="Z100" s="92">
        <v>0</v>
      </c>
      <c r="AA100" s="92">
        <v>0</v>
      </c>
      <c r="AB100" s="92">
        <v>0</v>
      </c>
      <c r="AC100" s="92">
        <v>0</v>
      </c>
      <c r="AD100" s="91"/>
      <c r="AE100" s="91"/>
      <c r="AF100" s="91"/>
    </row>
    <row r="101" spans="1:38" ht="19.399999999999999" customHeight="1" thickBot="1">
      <c r="A101" s="60" t="s">
        <v>1</v>
      </c>
      <c r="B101" s="59"/>
      <c r="C101" s="93">
        <v>32663154</v>
      </c>
      <c r="D101" s="93">
        <v>3541828</v>
      </c>
      <c r="E101" s="93">
        <v>36204982</v>
      </c>
      <c r="F101" s="93">
        <v>21270747</v>
      </c>
      <c r="G101" s="93">
        <v>3541828</v>
      </c>
      <c r="H101" s="93">
        <v>24812575</v>
      </c>
      <c r="I101" s="93">
        <v>0</v>
      </c>
      <c r="J101" s="93">
        <v>0</v>
      </c>
      <c r="K101" s="93">
        <v>0</v>
      </c>
      <c r="L101" s="93">
        <v>0</v>
      </c>
      <c r="M101" s="93">
        <v>0</v>
      </c>
      <c r="N101" s="93">
        <v>0</v>
      </c>
      <c r="O101" s="93">
        <v>11392407</v>
      </c>
      <c r="P101" s="93">
        <v>0</v>
      </c>
      <c r="Q101" s="93">
        <v>11392407</v>
      </c>
      <c r="R101" s="93">
        <v>0</v>
      </c>
      <c r="S101" s="93">
        <v>0</v>
      </c>
      <c r="T101" s="93">
        <v>0</v>
      </c>
      <c r="U101" s="93">
        <v>0</v>
      </c>
      <c r="V101" s="93">
        <v>0</v>
      </c>
      <c r="W101" s="93">
        <v>0</v>
      </c>
      <c r="X101" s="93">
        <v>0</v>
      </c>
      <c r="Y101" s="93">
        <v>0</v>
      </c>
      <c r="Z101" s="93">
        <v>0</v>
      </c>
      <c r="AA101" s="93">
        <v>0</v>
      </c>
      <c r="AB101" s="93">
        <v>0</v>
      </c>
      <c r="AC101" s="93">
        <v>0</v>
      </c>
      <c r="AD101" s="91"/>
      <c r="AE101" s="91"/>
      <c r="AF101" s="91"/>
      <c r="AG101" s="68"/>
      <c r="AH101" s="68"/>
      <c r="AI101" s="68"/>
      <c r="AJ101" s="68"/>
      <c r="AK101" s="68"/>
      <c r="AL101" s="68"/>
    </row>
    <row r="102" spans="1:38" s="68" customFormat="1" ht="19.399999999999999" customHeight="1">
      <c r="A102" s="110" t="s">
        <v>110</v>
      </c>
      <c r="B102" s="62" t="s">
        <v>83</v>
      </c>
      <c r="C102" s="92">
        <v>0</v>
      </c>
      <c r="D102" s="92">
        <v>0</v>
      </c>
      <c r="E102" s="92">
        <v>0</v>
      </c>
      <c r="F102" s="92">
        <v>0</v>
      </c>
      <c r="G102" s="92">
        <v>0</v>
      </c>
      <c r="H102" s="92">
        <v>0</v>
      </c>
      <c r="I102" s="92">
        <v>0</v>
      </c>
      <c r="J102" s="92">
        <v>0</v>
      </c>
      <c r="K102" s="92">
        <v>0</v>
      </c>
      <c r="L102" s="92">
        <v>0</v>
      </c>
      <c r="M102" s="92">
        <v>0</v>
      </c>
      <c r="N102" s="92">
        <v>0</v>
      </c>
      <c r="O102" s="92">
        <v>0</v>
      </c>
      <c r="P102" s="92">
        <v>0</v>
      </c>
      <c r="Q102" s="92">
        <v>0</v>
      </c>
      <c r="R102" s="92">
        <v>0</v>
      </c>
      <c r="S102" s="92">
        <v>0</v>
      </c>
      <c r="T102" s="92">
        <v>0</v>
      </c>
      <c r="U102" s="92">
        <v>0</v>
      </c>
      <c r="V102" s="92">
        <v>0</v>
      </c>
      <c r="W102" s="92">
        <v>0</v>
      </c>
      <c r="X102" s="92">
        <v>0</v>
      </c>
      <c r="Y102" s="92">
        <v>0</v>
      </c>
      <c r="Z102" s="92">
        <v>0</v>
      </c>
      <c r="AA102" s="92">
        <v>0</v>
      </c>
      <c r="AB102" s="92">
        <v>0</v>
      </c>
      <c r="AC102" s="92">
        <v>0</v>
      </c>
      <c r="AD102" s="91"/>
      <c r="AE102" s="91"/>
      <c r="AF102" s="91"/>
    </row>
    <row r="103" spans="1:38" s="68" customFormat="1" ht="19.399999999999999" customHeight="1">
      <c r="A103" s="111"/>
      <c r="B103" s="61" t="s">
        <v>84</v>
      </c>
      <c r="C103" s="92">
        <v>0</v>
      </c>
      <c r="D103" s="92">
        <v>4900158</v>
      </c>
      <c r="E103" s="92">
        <v>4900158</v>
      </c>
      <c r="F103" s="92">
        <v>0</v>
      </c>
      <c r="G103" s="92">
        <v>4900158</v>
      </c>
      <c r="H103" s="92">
        <v>4900158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92">
        <v>0</v>
      </c>
      <c r="T103" s="92">
        <v>0</v>
      </c>
      <c r="U103" s="92">
        <v>0</v>
      </c>
      <c r="V103" s="92">
        <v>0</v>
      </c>
      <c r="W103" s="92">
        <v>0</v>
      </c>
      <c r="X103" s="92">
        <v>0</v>
      </c>
      <c r="Y103" s="92">
        <v>0</v>
      </c>
      <c r="Z103" s="92">
        <v>0</v>
      </c>
      <c r="AA103" s="92">
        <v>0</v>
      </c>
      <c r="AB103" s="92">
        <v>0</v>
      </c>
      <c r="AC103" s="92">
        <v>0</v>
      </c>
      <c r="AD103" s="91"/>
      <c r="AE103" s="91"/>
      <c r="AF103" s="91"/>
    </row>
    <row r="104" spans="1:38" s="68" customFormat="1" ht="19.399999999999999" customHeight="1">
      <c r="A104" s="112"/>
      <c r="B104" s="61" t="s">
        <v>85</v>
      </c>
      <c r="C104" s="92">
        <v>56811085.490000002</v>
      </c>
      <c r="D104" s="92">
        <v>81699342.75</v>
      </c>
      <c r="E104" s="92">
        <v>138510428.19999999</v>
      </c>
      <c r="F104" s="92">
        <v>56811085.490000002</v>
      </c>
      <c r="G104" s="92">
        <v>81699342.75</v>
      </c>
      <c r="H104" s="92">
        <v>138510428.19999999</v>
      </c>
      <c r="I104" s="92">
        <v>0</v>
      </c>
      <c r="J104" s="92">
        <v>0</v>
      </c>
      <c r="K104" s="92">
        <v>0</v>
      </c>
      <c r="L104" s="92">
        <v>0</v>
      </c>
      <c r="M104" s="92">
        <v>0</v>
      </c>
      <c r="N104" s="92">
        <v>0</v>
      </c>
      <c r="O104" s="92">
        <v>0</v>
      </c>
      <c r="P104" s="92">
        <v>0</v>
      </c>
      <c r="Q104" s="92">
        <v>0</v>
      </c>
      <c r="R104" s="92">
        <v>0</v>
      </c>
      <c r="S104" s="92">
        <v>0</v>
      </c>
      <c r="T104" s="92">
        <v>0</v>
      </c>
      <c r="U104" s="92">
        <v>0</v>
      </c>
      <c r="V104" s="92">
        <v>0</v>
      </c>
      <c r="W104" s="92">
        <v>0</v>
      </c>
      <c r="X104" s="92">
        <v>0</v>
      </c>
      <c r="Y104" s="92">
        <v>0</v>
      </c>
      <c r="Z104" s="92">
        <v>0</v>
      </c>
      <c r="AA104" s="92">
        <v>0</v>
      </c>
      <c r="AB104" s="92">
        <v>0</v>
      </c>
      <c r="AC104" s="92">
        <v>0</v>
      </c>
      <c r="AD104" s="91"/>
      <c r="AE104" s="91"/>
      <c r="AF104" s="91"/>
    </row>
    <row r="105" spans="1:38" ht="19.399999999999999" customHeight="1" thickBot="1">
      <c r="A105" s="60" t="s">
        <v>1</v>
      </c>
      <c r="B105" s="59"/>
      <c r="C105" s="93">
        <v>56811085.490000002</v>
      </c>
      <c r="D105" s="93">
        <v>86599500.75</v>
      </c>
      <c r="E105" s="93">
        <v>143410586.19999999</v>
      </c>
      <c r="F105" s="93">
        <v>56811085.490000002</v>
      </c>
      <c r="G105" s="93">
        <v>86599500.75</v>
      </c>
      <c r="H105" s="93">
        <v>143410586.19999999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3">
        <v>0</v>
      </c>
      <c r="AA105" s="93">
        <v>0</v>
      </c>
      <c r="AB105" s="93">
        <v>0</v>
      </c>
      <c r="AC105" s="93">
        <v>0</v>
      </c>
      <c r="AD105" s="91"/>
      <c r="AE105" s="91"/>
      <c r="AF105" s="91"/>
      <c r="AG105" s="68"/>
      <c r="AH105" s="68"/>
      <c r="AI105" s="68"/>
      <c r="AJ105" s="68"/>
      <c r="AK105" s="68"/>
      <c r="AL105" s="68"/>
    </row>
    <row r="106" spans="1:38" s="68" customFormat="1" ht="19.399999999999999" customHeight="1">
      <c r="A106" s="110" t="s">
        <v>111</v>
      </c>
      <c r="B106" s="62" t="s">
        <v>83</v>
      </c>
      <c r="C106" s="92">
        <v>0</v>
      </c>
      <c r="D106" s="92">
        <v>0</v>
      </c>
      <c r="E106" s="92">
        <v>0</v>
      </c>
      <c r="F106" s="92">
        <v>0</v>
      </c>
      <c r="G106" s="92">
        <v>0</v>
      </c>
      <c r="H106" s="92">
        <v>0</v>
      </c>
      <c r="I106" s="92">
        <v>0</v>
      </c>
      <c r="J106" s="92">
        <v>0</v>
      </c>
      <c r="K106" s="92">
        <v>0</v>
      </c>
      <c r="L106" s="92">
        <v>0</v>
      </c>
      <c r="M106" s="92">
        <v>0</v>
      </c>
      <c r="N106" s="92">
        <v>0</v>
      </c>
      <c r="O106" s="92">
        <v>0</v>
      </c>
      <c r="P106" s="92">
        <v>0</v>
      </c>
      <c r="Q106" s="92">
        <v>0</v>
      </c>
      <c r="R106" s="92">
        <v>0</v>
      </c>
      <c r="S106" s="92">
        <v>0</v>
      </c>
      <c r="T106" s="92">
        <v>0</v>
      </c>
      <c r="U106" s="92">
        <v>0</v>
      </c>
      <c r="V106" s="92">
        <v>0</v>
      </c>
      <c r="W106" s="92">
        <v>0</v>
      </c>
      <c r="X106" s="92">
        <v>0</v>
      </c>
      <c r="Y106" s="92">
        <v>0</v>
      </c>
      <c r="Z106" s="92">
        <v>0</v>
      </c>
      <c r="AA106" s="92">
        <v>0</v>
      </c>
      <c r="AB106" s="92">
        <v>0</v>
      </c>
      <c r="AC106" s="92">
        <v>0</v>
      </c>
      <c r="AD106" s="91"/>
      <c r="AE106" s="91"/>
      <c r="AF106" s="91"/>
    </row>
    <row r="107" spans="1:38" s="68" customFormat="1" ht="19.399999999999999" customHeight="1">
      <c r="A107" s="111"/>
      <c r="B107" s="61" t="s">
        <v>84</v>
      </c>
      <c r="C107" s="92">
        <v>0</v>
      </c>
      <c r="D107" s="92">
        <v>0</v>
      </c>
      <c r="E107" s="92">
        <v>0</v>
      </c>
      <c r="F107" s="92">
        <v>0</v>
      </c>
      <c r="G107" s="92">
        <v>0</v>
      </c>
      <c r="H107" s="92">
        <v>0</v>
      </c>
      <c r="I107" s="92">
        <v>0</v>
      </c>
      <c r="J107" s="92">
        <v>0</v>
      </c>
      <c r="K107" s="92">
        <v>0</v>
      </c>
      <c r="L107" s="92">
        <v>0</v>
      </c>
      <c r="M107" s="92">
        <v>0</v>
      </c>
      <c r="N107" s="92">
        <v>0</v>
      </c>
      <c r="O107" s="92">
        <v>0</v>
      </c>
      <c r="P107" s="92">
        <v>0</v>
      </c>
      <c r="Q107" s="92">
        <v>0</v>
      </c>
      <c r="R107" s="92">
        <v>0</v>
      </c>
      <c r="S107" s="92">
        <v>0</v>
      </c>
      <c r="T107" s="92">
        <v>0</v>
      </c>
      <c r="U107" s="92">
        <v>0</v>
      </c>
      <c r="V107" s="92">
        <v>0</v>
      </c>
      <c r="W107" s="92">
        <v>0</v>
      </c>
      <c r="X107" s="92">
        <v>0</v>
      </c>
      <c r="Y107" s="92">
        <v>0</v>
      </c>
      <c r="Z107" s="92">
        <v>0</v>
      </c>
      <c r="AA107" s="92">
        <v>0</v>
      </c>
      <c r="AB107" s="92">
        <v>0</v>
      </c>
      <c r="AC107" s="92">
        <v>0</v>
      </c>
      <c r="AD107" s="91"/>
      <c r="AE107" s="91"/>
      <c r="AF107" s="91"/>
    </row>
    <row r="108" spans="1:38" s="68" customFormat="1" ht="19.399999999999999" customHeight="1">
      <c r="A108" s="112"/>
      <c r="B108" s="61" t="s">
        <v>85</v>
      </c>
      <c r="C108" s="92">
        <v>67247316.379999995</v>
      </c>
      <c r="D108" s="92">
        <v>81285227</v>
      </c>
      <c r="E108" s="92">
        <v>148532543.40000001</v>
      </c>
      <c r="F108" s="92">
        <v>67247316.379999995</v>
      </c>
      <c r="G108" s="92">
        <v>81285227</v>
      </c>
      <c r="H108" s="92">
        <v>148532543.40000001</v>
      </c>
      <c r="I108" s="92">
        <v>0</v>
      </c>
      <c r="J108" s="92">
        <v>0</v>
      </c>
      <c r="K108" s="92">
        <v>0</v>
      </c>
      <c r="L108" s="92">
        <v>0</v>
      </c>
      <c r="M108" s="92">
        <v>0</v>
      </c>
      <c r="N108" s="92">
        <v>0</v>
      </c>
      <c r="O108" s="92">
        <v>0</v>
      </c>
      <c r="P108" s="92">
        <v>0</v>
      </c>
      <c r="Q108" s="92">
        <v>0</v>
      </c>
      <c r="R108" s="92">
        <v>0</v>
      </c>
      <c r="S108" s="92">
        <v>0</v>
      </c>
      <c r="T108" s="92">
        <v>0</v>
      </c>
      <c r="U108" s="92">
        <v>0</v>
      </c>
      <c r="V108" s="92">
        <v>0</v>
      </c>
      <c r="W108" s="92">
        <v>0</v>
      </c>
      <c r="X108" s="92">
        <v>0</v>
      </c>
      <c r="Y108" s="92">
        <v>0</v>
      </c>
      <c r="Z108" s="92">
        <v>0</v>
      </c>
      <c r="AA108" s="92">
        <v>0</v>
      </c>
      <c r="AB108" s="92">
        <v>0</v>
      </c>
      <c r="AC108" s="92">
        <v>0</v>
      </c>
      <c r="AD108" s="91"/>
      <c r="AE108" s="91"/>
      <c r="AF108" s="91"/>
    </row>
    <row r="109" spans="1:38" ht="19.399999999999999" customHeight="1" thickBot="1">
      <c r="A109" s="60" t="s">
        <v>1</v>
      </c>
      <c r="B109" s="59"/>
      <c r="C109" s="93">
        <v>67247316.379999995</v>
      </c>
      <c r="D109" s="93">
        <v>81285227</v>
      </c>
      <c r="E109" s="93">
        <v>148532543.40000001</v>
      </c>
      <c r="F109" s="93">
        <v>67247316.379999995</v>
      </c>
      <c r="G109" s="93">
        <v>81285227</v>
      </c>
      <c r="H109" s="93">
        <v>148532543.40000001</v>
      </c>
      <c r="I109" s="93">
        <v>0</v>
      </c>
      <c r="J109" s="93">
        <v>0</v>
      </c>
      <c r="K109" s="93">
        <v>0</v>
      </c>
      <c r="L109" s="93">
        <v>0</v>
      </c>
      <c r="M109" s="93">
        <v>0</v>
      </c>
      <c r="N109" s="93">
        <v>0</v>
      </c>
      <c r="O109" s="93">
        <v>0</v>
      </c>
      <c r="P109" s="93">
        <v>0</v>
      </c>
      <c r="Q109" s="93">
        <v>0</v>
      </c>
      <c r="R109" s="93">
        <v>0</v>
      </c>
      <c r="S109" s="93">
        <v>0</v>
      </c>
      <c r="T109" s="93">
        <v>0</v>
      </c>
      <c r="U109" s="93">
        <v>0</v>
      </c>
      <c r="V109" s="93">
        <v>0</v>
      </c>
      <c r="W109" s="93">
        <v>0</v>
      </c>
      <c r="X109" s="93">
        <v>0</v>
      </c>
      <c r="Y109" s="93">
        <v>0</v>
      </c>
      <c r="Z109" s="93">
        <v>0</v>
      </c>
      <c r="AA109" s="93">
        <v>0</v>
      </c>
      <c r="AB109" s="93">
        <v>0</v>
      </c>
      <c r="AC109" s="93">
        <v>0</v>
      </c>
      <c r="AD109" s="91"/>
      <c r="AE109" s="91"/>
      <c r="AF109" s="91"/>
      <c r="AG109" s="68"/>
      <c r="AH109" s="68"/>
      <c r="AI109" s="68"/>
      <c r="AJ109" s="68"/>
      <c r="AK109" s="68"/>
      <c r="AL109" s="68"/>
    </row>
    <row r="110" spans="1:38" s="68" customFormat="1" ht="19.399999999999999" customHeight="1">
      <c r="A110" s="110" t="s">
        <v>297</v>
      </c>
      <c r="B110" s="62" t="s">
        <v>83</v>
      </c>
      <c r="C110" s="92">
        <v>0</v>
      </c>
      <c r="D110" s="92">
        <v>0</v>
      </c>
      <c r="E110" s="92">
        <v>0</v>
      </c>
      <c r="F110" s="92">
        <v>0</v>
      </c>
      <c r="G110" s="92">
        <v>0</v>
      </c>
      <c r="H110" s="92">
        <v>0</v>
      </c>
      <c r="I110" s="92">
        <v>0</v>
      </c>
      <c r="J110" s="92">
        <v>0</v>
      </c>
      <c r="K110" s="92">
        <v>0</v>
      </c>
      <c r="L110" s="92">
        <v>0</v>
      </c>
      <c r="M110" s="92">
        <v>0</v>
      </c>
      <c r="N110" s="92">
        <v>0</v>
      </c>
      <c r="O110" s="92">
        <v>0</v>
      </c>
      <c r="P110" s="92">
        <v>0</v>
      </c>
      <c r="Q110" s="92">
        <v>0</v>
      </c>
      <c r="R110" s="92">
        <v>0</v>
      </c>
      <c r="S110" s="92">
        <v>0</v>
      </c>
      <c r="T110" s="92">
        <v>0</v>
      </c>
      <c r="U110" s="92">
        <v>0</v>
      </c>
      <c r="V110" s="92">
        <v>0</v>
      </c>
      <c r="W110" s="92">
        <v>0</v>
      </c>
      <c r="X110" s="92">
        <v>0</v>
      </c>
      <c r="Y110" s="92">
        <v>0</v>
      </c>
      <c r="Z110" s="92">
        <v>0</v>
      </c>
      <c r="AA110" s="92">
        <v>0</v>
      </c>
      <c r="AB110" s="92">
        <v>0</v>
      </c>
      <c r="AC110" s="92">
        <v>0</v>
      </c>
      <c r="AD110" s="91"/>
      <c r="AE110" s="91"/>
      <c r="AF110" s="91"/>
    </row>
    <row r="111" spans="1:38" s="68" customFormat="1" ht="19.399999999999999" customHeight="1">
      <c r="A111" s="111"/>
      <c r="B111" s="61" t="s">
        <v>84</v>
      </c>
      <c r="C111" s="92">
        <v>0</v>
      </c>
      <c r="D111" s="92">
        <v>0</v>
      </c>
      <c r="E111" s="92">
        <v>0</v>
      </c>
      <c r="F111" s="92">
        <v>0</v>
      </c>
      <c r="G111" s="92">
        <v>0</v>
      </c>
      <c r="H111" s="92">
        <v>0</v>
      </c>
      <c r="I111" s="92">
        <v>0</v>
      </c>
      <c r="J111" s="92">
        <v>0</v>
      </c>
      <c r="K111" s="92">
        <v>0</v>
      </c>
      <c r="L111" s="92">
        <v>0</v>
      </c>
      <c r="M111" s="92">
        <v>0</v>
      </c>
      <c r="N111" s="92">
        <v>0</v>
      </c>
      <c r="O111" s="92">
        <v>0</v>
      </c>
      <c r="P111" s="92">
        <v>0</v>
      </c>
      <c r="Q111" s="92">
        <v>0</v>
      </c>
      <c r="R111" s="92">
        <v>0</v>
      </c>
      <c r="S111" s="92">
        <v>0</v>
      </c>
      <c r="T111" s="92">
        <v>0</v>
      </c>
      <c r="U111" s="92">
        <v>0</v>
      </c>
      <c r="V111" s="92">
        <v>0</v>
      </c>
      <c r="W111" s="92">
        <v>0</v>
      </c>
      <c r="X111" s="92">
        <v>0</v>
      </c>
      <c r="Y111" s="92">
        <v>0</v>
      </c>
      <c r="Z111" s="92">
        <v>0</v>
      </c>
      <c r="AA111" s="92">
        <v>0</v>
      </c>
      <c r="AB111" s="92">
        <v>0</v>
      </c>
      <c r="AC111" s="92">
        <v>0</v>
      </c>
      <c r="AD111" s="91"/>
      <c r="AE111" s="91"/>
      <c r="AF111" s="91"/>
    </row>
    <row r="112" spans="1:38" s="68" customFormat="1" ht="19.399999999999999" customHeight="1">
      <c r="A112" s="112"/>
      <c r="B112" s="61" t="s">
        <v>85</v>
      </c>
      <c r="C112" s="92">
        <v>54972668.289999999</v>
      </c>
      <c r="D112" s="92">
        <v>1082070</v>
      </c>
      <c r="E112" s="92">
        <v>56054738.289999999</v>
      </c>
      <c r="F112" s="92">
        <v>54972668.289999999</v>
      </c>
      <c r="G112" s="92">
        <v>1082070</v>
      </c>
      <c r="H112" s="92">
        <v>56054738.289999999</v>
      </c>
      <c r="I112" s="92">
        <v>0</v>
      </c>
      <c r="J112" s="92">
        <v>0</v>
      </c>
      <c r="K112" s="92">
        <v>0</v>
      </c>
      <c r="L112" s="92">
        <v>0</v>
      </c>
      <c r="M112" s="92">
        <v>0</v>
      </c>
      <c r="N112" s="92">
        <v>0</v>
      </c>
      <c r="O112" s="92">
        <v>0</v>
      </c>
      <c r="P112" s="92">
        <v>0</v>
      </c>
      <c r="Q112" s="92">
        <v>0</v>
      </c>
      <c r="R112" s="92">
        <v>0</v>
      </c>
      <c r="S112" s="92">
        <v>0</v>
      </c>
      <c r="T112" s="92">
        <v>0</v>
      </c>
      <c r="U112" s="92">
        <v>0</v>
      </c>
      <c r="V112" s="92">
        <v>0</v>
      </c>
      <c r="W112" s="92">
        <v>0</v>
      </c>
      <c r="X112" s="92">
        <v>0</v>
      </c>
      <c r="Y112" s="92">
        <v>0</v>
      </c>
      <c r="Z112" s="92">
        <v>0</v>
      </c>
      <c r="AA112" s="92">
        <v>0</v>
      </c>
      <c r="AB112" s="92">
        <v>0</v>
      </c>
      <c r="AC112" s="92">
        <v>0</v>
      </c>
      <c r="AD112" s="91"/>
      <c r="AE112" s="91"/>
      <c r="AF112" s="91"/>
    </row>
    <row r="113" spans="1:38" ht="19.399999999999999" customHeight="1" thickBot="1">
      <c r="A113" s="60" t="s">
        <v>1</v>
      </c>
      <c r="B113" s="59"/>
      <c r="C113" s="93">
        <v>54972668.289999999</v>
      </c>
      <c r="D113" s="93">
        <v>1082070</v>
      </c>
      <c r="E113" s="93">
        <v>56054738.289999999</v>
      </c>
      <c r="F113" s="93">
        <v>54972668.289999999</v>
      </c>
      <c r="G113" s="93">
        <v>1082070</v>
      </c>
      <c r="H113" s="93">
        <v>56054738.289999999</v>
      </c>
      <c r="I113" s="93">
        <v>0</v>
      </c>
      <c r="J113" s="93">
        <v>0</v>
      </c>
      <c r="K113" s="93">
        <v>0</v>
      </c>
      <c r="L113" s="93">
        <v>0</v>
      </c>
      <c r="M113" s="93">
        <v>0</v>
      </c>
      <c r="N113" s="93">
        <v>0</v>
      </c>
      <c r="O113" s="93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3">
        <v>0</v>
      </c>
      <c r="AA113" s="93">
        <v>0</v>
      </c>
      <c r="AB113" s="93">
        <v>0</v>
      </c>
      <c r="AC113" s="93">
        <v>0</v>
      </c>
      <c r="AD113" s="91"/>
      <c r="AE113" s="91"/>
      <c r="AF113" s="91"/>
      <c r="AG113" s="68"/>
      <c r="AH113" s="68"/>
      <c r="AI113" s="68"/>
      <c r="AJ113" s="68"/>
      <c r="AK113" s="68"/>
      <c r="AL113" s="68"/>
    </row>
    <row r="114" spans="1:38" s="68" customFormat="1" ht="19.399999999999999" customHeight="1">
      <c r="A114" s="110" t="s">
        <v>52</v>
      </c>
      <c r="B114" s="62" t="s">
        <v>83</v>
      </c>
      <c r="C114" s="92">
        <v>0</v>
      </c>
      <c r="D114" s="92">
        <v>0</v>
      </c>
      <c r="E114" s="92">
        <v>0</v>
      </c>
      <c r="F114" s="92">
        <v>0</v>
      </c>
      <c r="G114" s="92">
        <v>0</v>
      </c>
      <c r="H114" s="92">
        <v>0</v>
      </c>
      <c r="I114" s="92">
        <v>0</v>
      </c>
      <c r="J114" s="92">
        <v>0</v>
      </c>
      <c r="K114" s="92">
        <v>0</v>
      </c>
      <c r="L114" s="92">
        <v>0</v>
      </c>
      <c r="M114" s="92">
        <v>0</v>
      </c>
      <c r="N114" s="92">
        <v>0</v>
      </c>
      <c r="O114" s="92">
        <v>0</v>
      </c>
      <c r="P114" s="92">
        <v>0</v>
      </c>
      <c r="Q114" s="92">
        <v>0</v>
      </c>
      <c r="R114" s="92">
        <v>0</v>
      </c>
      <c r="S114" s="92">
        <v>0</v>
      </c>
      <c r="T114" s="92">
        <v>0</v>
      </c>
      <c r="U114" s="92">
        <v>0</v>
      </c>
      <c r="V114" s="92">
        <v>0</v>
      </c>
      <c r="W114" s="92">
        <v>0</v>
      </c>
      <c r="X114" s="92">
        <v>0</v>
      </c>
      <c r="Y114" s="92">
        <v>0</v>
      </c>
      <c r="Z114" s="92">
        <v>0</v>
      </c>
      <c r="AA114" s="92">
        <v>0</v>
      </c>
      <c r="AB114" s="92">
        <v>0</v>
      </c>
      <c r="AC114" s="92">
        <v>0</v>
      </c>
      <c r="AD114" s="91"/>
      <c r="AE114" s="91"/>
      <c r="AF114" s="91"/>
    </row>
    <row r="115" spans="1:38" s="68" customFormat="1" ht="19.399999999999999" customHeight="1">
      <c r="A115" s="111"/>
      <c r="B115" s="61" t="s">
        <v>84</v>
      </c>
      <c r="C115" s="92">
        <v>0</v>
      </c>
      <c r="D115" s="92">
        <v>0</v>
      </c>
      <c r="E115" s="92">
        <v>0</v>
      </c>
      <c r="F115" s="92">
        <v>0</v>
      </c>
      <c r="G115" s="92">
        <v>0</v>
      </c>
      <c r="H115" s="92">
        <v>0</v>
      </c>
      <c r="I115" s="92">
        <v>0</v>
      </c>
      <c r="J115" s="92">
        <v>0</v>
      </c>
      <c r="K115" s="92">
        <v>0</v>
      </c>
      <c r="L115" s="92">
        <v>0</v>
      </c>
      <c r="M115" s="92">
        <v>0</v>
      </c>
      <c r="N115" s="92">
        <v>0</v>
      </c>
      <c r="O115" s="92">
        <v>0</v>
      </c>
      <c r="P115" s="92">
        <v>0</v>
      </c>
      <c r="Q115" s="92">
        <v>0</v>
      </c>
      <c r="R115" s="92">
        <v>0</v>
      </c>
      <c r="S115" s="92">
        <v>0</v>
      </c>
      <c r="T115" s="92">
        <v>0</v>
      </c>
      <c r="U115" s="92">
        <v>0</v>
      </c>
      <c r="V115" s="92">
        <v>0</v>
      </c>
      <c r="W115" s="92">
        <v>0</v>
      </c>
      <c r="X115" s="92">
        <v>0</v>
      </c>
      <c r="Y115" s="92">
        <v>0</v>
      </c>
      <c r="Z115" s="92">
        <v>0</v>
      </c>
      <c r="AA115" s="92">
        <v>0</v>
      </c>
      <c r="AB115" s="92">
        <v>0</v>
      </c>
      <c r="AC115" s="92">
        <v>0</v>
      </c>
      <c r="AD115" s="91"/>
      <c r="AE115" s="91"/>
      <c r="AF115" s="91"/>
    </row>
    <row r="116" spans="1:38" s="68" customFormat="1" ht="19.399999999999999" customHeight="1">
      <c r="A116" s="112"/>
      <c r="B116" s="61" t="s">
        <v>85</v>
      </c>
      <c r="C116" s="92">
        <v>0</v>
      </c>
      <c r="D116" s="92">
        <v>0</v>
      </c>
      <c r="E116" s="92">
        <v>0</v>
      </c>
      <c r="F116" s="92">
        <v>0</v>
      </c>
      <c r="G116" s="92">
        <v>0</v>
      </c>
      <c r="H116" s="92">
        <v>0</v>
      </c>
      <c r="I116" s="92">
        <v>0</v>
      </c>
      <c r="J116" s="92">
        <v>0</v>
      </c>
      <c r="K116" s="92">
        <v>0</v>
      </c>
      <c r="L116" s="92">
        <v>0</v>
      </c>
      <c r="M116" s="92">
        <v>0</v>
      </c>
      <c r="N116" s="92">
        <v>0</v>
      </c>
      <c r="O116" s="92">
        <v>0</v>
      </c>
      <c r="P116" s="92">
        <v>0</v>
      </c>
      <c r="Q116" s="92">
        <v>0</v>
      </c>
      <c r="R116" s="92">
        <v>0</v>
      </c>
      <c r="S116" s="92">
        <v>0</v>
      </c>
      <c r="T116" s="92">
        <v>0</v>
      </c>
      <c r="U116" s="92">
        <v>0</v>
      </c>
      <c r="V116" s="92">
        <v>0</v>
      </c>
      <c r="W116" s="92">
        <v>0</v>
      </c>
      <c r="X116" s="92">
        <v>0</v>
      </c>
      <c r="Y116" s="92">
        <v>0</v>
      </c>
      <c r="Z116" s="92">
        <v>0</v>
      </c>
      <c r="AA116" s="92">
        <v>0</v>
      </c>
      <c r="AB116" s="92">
        <v>0</v>
      </c>
      <c r="AC116" s="92">
        <v>0</v>
      </c>
      <c r="AD116" s="91"/>
      <c r="AE116" s="91"/>
      <c r="AF116" s="91"/>
    </row>
    <row r="117" spans="1:38" ht="19.399999999999999" customHeight="1" thickBot="1">
      <c r="A117" s="60" t="s">
        <v>1</v>
      </c>
      <c r="B117" s="59"/>
      <c r="C117" s="93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v>0</v>
      </c>
      <c r="K117" s="93">
        <v>0</v>
      </c>
      <c r="L117" s="93">
        <v>0</v>
      </c>
      <c r="M117" s="93">
        <v>0</v>
      </c>
      <c r="N117" s="93">
        <v>0</v>
      </c>
      <c r="O117" s="93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3">
        <v>0</v>
      </c>
      <c r="AA117" s="93">
        <v>0</v>
      </c>
      <c r="AB117" s="93">
        <v>0</v>
      </c>
      <c r="AC117" s="93">
        <v>0</v>
      </c>
      <c r="AD117" s="91"/>
      <c r="AE117" s="91"/>
      <c r="AF117" s="91"/>
      <c r="AG117" s="68"/>
      <c r="AH117" s="68"/>
      <c r="AI117" s="68"/>
      <c r="AJ117" s="68"/>
      <c r="AK117" s="68"/>
      <c r="AL117" s="68"/>
    </row>
    <row r="118" spans="1:38" s="68" customFormat="1" ht="19.399999999999999" customHeight="1">
      <c r="A118" s="110" t="s">
        <v>142</v>
      </c>
      <c r="B118" s="62" t="s">
        <v>83</v>
      </c>
      <c r="C118" s="92">
        <v>6097512</v>
      </c>
      <c r="D118" s="92">
        <v>35753</v>
      </c>
      <c r="E118" s="92">
        <v>6133265</v>
      </c>
      <c r="F118" s="92">
        <v>6097512</v>
      </c>
      <c r="G118" s="92">
        <v>35753</v>
      </c>
      <c r="H118" s="92">
        <v>6133265</v>
      </c>
      <c r="I118" s="92">
        <v>0</v>
      </c>
      <c r="J118" s="92">
        <v>0</v>
      </c>
      <c r="K118" s="92">
        <v>0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  <c r="R118" s="92">
        <v>0</v>
      </c>
      <c r="S118" s="92">
        <v>0</v>
      </c>
      <c r="T118" s="92">
        <v>0</v>
      </c>
      <c r="U118" s="92">
        <v>0</v>
      </c>
      <c r="V118" s="92">
        <v>0</v>
      </c>
      <c r="W118" s="92">
        <v>0</v>
      </c>
      <c r="X118" s="92">
        <v>0</v>
      </c>
      <c r="Y118" s="92">
        <v>0</v>
      </c>
      <c r="Z118" s="92">
        <v>0</v>
      </c>
      <c r="AA118" s="92">
        <v>0</v>
      </c>
      <c r="AB118" s="92">
        <v>0</v>
      </c>
      <c r="AC118" s="92">
        <v>0</v>
      </c>
      <c r="AD118" s="91"/>
      <c r="AE118" s="91"/>
      <c r="AF118" s="91"/>
    </row>
    <row r="119" spans="1:38" s="68" customFormat="1" ht="19.399999999999999" customHeight="1">
      <c r="A119" s="111"/>
      <c r="B119" s="61" t="s">
        <v>84</v>
      </c>
      <c r="C119" s="92">
        <v>0</v>
      </c>
      <c r="D119" s="92">
        <v>0</v>
      </c>
      <c r="E119" s="92">
        <v>0</v>
      </c>
      <c r="F119" s="92">
        <v>0</v>
      </c>
      <c r="G119" s="92">
        <v>0</v>
      </c>
      <c r="H119" s="92">
        <v>0</v>
      </c>
      <c r="I119" s="92">
        <v>0</v>
      </c>
      <c r="J119" s="92">
        <v>0</v>
      </c>
      <c r="K119" s="92">
        <v>0</v>
      </c>
      <c r="L119" s="92">
        <v>0</v>
      </c>
      <c r="M119" s="92">
        <v>0</v>
      </c>
      <c r="N119" s="92">
        <v>0</v>
      </c>
      <c r="O119" s="92">
        <v>0</v>
      </c>
      <c r="P119" s="92">
        <v>0</v>
      </c>
      <c r="Q119" s="92">
        <v>0</v>
      </c>
      <c r="R119" s="92">
        <v>0</v>
      </c>
      <c r="S119" s="92">
        <v>0</v>
      </c>
      <c r="T119" s="92">
        <v>0</v>
      </c>
      <c r="U119" s="92">
        <v>0</v>
      </c>
      <c r="V119" s="92">
        <v>0</v>
      </c>
      <c r="W119" s="92">
        <v>0</v>
      </c>
      <c r="X119" s="92">
        <v>0</v>
      </c>
      <c r="Y119" s="92">
        <v>0</v>
      </c>
      <c r="Z119" s="92">
        <v>0</v>
      </c>
      <c r="AA119" s="92">
        <v>0</v>
      </c>
      <c r="AB119" s="92">
        <v>0</v>
      </c>
      <c r="AC119" s="92">
        <v>0</v>
      </c>
      <c r="AD119" s="91"/>
      <c r="AE119" s="91"/>
      <c r="AF119" s="91"/>
    </row>
    <row r="120" spans="1:38" s="68" customFormat="1" ht="19.399999999999999" customHeight="1">
      <c r="A120" s="112"/>
      <c r="B120" s="61" t="s">
        <v>85</v>
      </c>
      <c r="C120" s="92">
        <v>57403422.780000001</v>
      </c>
      <c r="D120" s="92">
        <v>144683982.80000001</v>
      </c>
      <c r="E120" s="92">
        <v>202087405.5</v>
      </c>
      <c r="F120" s="92">
        <v>15082381</v>
      </c>
      <c r="G120" s="92">
        <v>72880668.769999996</v>
      </c>
      <c r="H120" s="92">
        <v>87963049.769999996</v>
      </c>
      <c r="I120" s="92">
        <v>35327134</v>
      </c>
      <c r="J120" s="92">
        <v>71803314</v>
      </c>
      <c r="K120" s="92">
        <v>107130448</v>
      </c>
      <c r="L120" s="92">
        <v>0</v>
      </c>
      <c r="M120" s="92">
        <v>0</v>
      </c>
      <c r="N120" s="92">
        <v>0</v>
      </c>
      <c r="O120" s="92">
        <v>0</v>
      </c>
      <c r="P120" s="92">
        <v>0</v>
      </c>
      <c r="Q120" s="92">
        <v>0</v>
      </c>
      <c r="R120" s="92">
        <v>0</v>
      </c>
      <c r="S120" s="92">
        <v>0</v>
      </c>
      <c r="T120" s="92">
        <v>0</v>
      </c>
      <c r="U120" s="92">
        <v>6993907.7759999996</v>
      </c>
      <c r="V120" s="92">
        <v>0</v>
      </c>
      <c r="W120" s="92">
        <v>6993907.7759999996</v>
      </c>
      <c r="X120" s="92">
        <v>0</v>
      </c>
      <c r="Y120" s="92">
        <v>0</v>
      </c>
      <c r="Z120" s="92">
        <v>0</v>
      </c>
      <c r="AA120" s="92">
        <v>0</v>
      </c>
      <c r="AB120" s="92">
        <v>0</v>
      </c>
      <c r="AC120" s="92">
        <v>0</v>
      </c>
      <c r="AD120" s="91"/>
      <c r="AE120" s="91"/>
      <c r="AF120" s="91"/>
    </row>
    <row r="121" spans="1:38" ht="19.399999999999999" customHeight="1" thickBot="1">
      <c r="A121" s="60" t="s">
        <v>1</v>
      </c>
      <c r="B121" s="59"/>
      <c r="C121" s="93">
        <v>63500934.780000001</v>
      </c>
      <c r="D121" s="93">
        <v>144719735.80000001</v>
      </c>
      <c r="E121" s="93">
        <v>208220670.5</v>
      </c>
      <c r="F121" s="93">
        <v>21179893</v>
      </c>
      <c r="G121" s="93">
        <v>72916421.769999996</v>
      </c>
      <c r="H121" s="93">
        <v>94096314.769999996</v>
      </c>
      <c r="I121" s="93">
        <v>35327134</v>
      </c>
      <c r="J121" s="93">
        <v>71803314</v>
      </c>
      <c r="K121" s="93">
        <v>107130448</v>
      </c>
      <c r="L121" s="93">
        <v>0</v>
      </c>
      <c r="M121" s="93">
        <v>0</v>
      </c>
      <c r="N121" s="93">
        <v>0</v>
      </c>
      <c r="O121" s="93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6993907.7759999996</v>
      </c>
      <c r="V121" s="93">
        <v>0</v>
      </c>
      <c r="W121" s="93">
        <v>6993907.7759999996</v>
      </c>
      <c r="X121" s="93">
        <v>0</v>
      </c>
      <c r="Y121" s="93">
        <v>0</v>
      </c>
      <c r="Z121" s="93">
        <v>0</v>
      </c>
      <c r="AA121" s="93">
        <v>0</v>
      </c>
      <c r="AB121" s="93">
        <v>0</v>
      </c>
      <c r="AC121" s="93">
        <v>0</v>
      </c>
      <c r="AD121" s="91"/>
      <c r="AE121" s="91"/>
      <c r="AF121" s="91"/>
      <c r="AG121" s="68"/>
      <c r="AH121" s="68"/>
      <c r="AI121" s="68"/>
      <c r="AJ121" s="68"/>
      <c r="AK121" s="68"/>
      <c r="AL121" s="68"/>
    </row>
    <row r="122" spans="1:38" s="68" customFormat="1" ht="19.399999999999999" customHeight="1">
      <c r="A122" s="110" t="s">
        <v>115</v>
      </c>
      <c r="B122" s="62" t="s">
        <v>83</v>
      </c>
      <c r="C122" s="92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2">
        <v>0</v>
      </c>
      <c r="P122" s="92">
        <v>0</v>
      </c>
      <c r="Q122" s="92">
        <v>0</v>
      </c>
      <c r="R122" s="92">
        <v>0</v>
      </c>
      <c r="S122" s="92">
        <v>0</v>
      </c>
      <c r="T122" s="92">
        <v>0</v>
      </c>
      <c r="U122" s="92">
        <v>0</v>
      </c>
      <c r="V122" s="92">
        <v>0</v>
      </c>
      <c r="W122" s="92">
        <v>0</v>
      </c>
      <c r="X122" s="92">
        <v>0</v>
      </c>
      <c r="Y122" s="92">
        <v>0</v>
      </c>
      <c r="Z122" s="92">
        <v>0</v>
      </c>
      <c r="AA122" s="92">
        <v>0</v>
      </c>
      <c r="AB122" s="92">
        <v>0</v>
      </c>
      <c r="AC122" s="92">
        <v>0</v>
      </c>
      <c r="AD122" s="91"/>
      <c r="AE122" s="91"/>
      <c r="AF122" s="91"/>
    </row>
    <row r="123" spans="1:38" s="68" customFormat="1" ht="19.399999999999999" customHeight="1">
      <c r="A123" s="111" t="s">
        <v>115</v>
      </c>
      <c r="B123" s="61" t="s">
        <v>84</v>
      </c>
      <c r="C123" s="92">
        <v>0</v>
      </c>
      <c r="D123" s="92">
        <v>0</v>
      </c>
      <c r="E123" s="92">
        <v>0</v>
      </c>
      <c r="F123" s="92">
        <v>0</v>
      </c>
      <c r="G123" s="92">
        <v>0</v>
      </c>
      <c r="H123" s="92">
        <v>0</v>
      </c>
      <c r="I123" s="92">
        <v>0</v>
      </c>
      <c r="J123" s="92">
        <v>0</v>
      </c>
      <c r="K123" s="92">
        <v>0</v>
      </c>
      <c r="L123" s="92">
        <v>0</v>
      </c>
      <c r="M123" s="92">
        <v>0</v>
      </c>
      <c r="N123" s="92">
        <v>0</v>
      </c>
      <c r="O123" s="92">
        <v>0</v>
      </c>
      <c r="P123" s="92">
        <v>0</v>
      </c>
      <c r="Q123" s="92">
        <v>0</v>
      </c>
      <c r="R123" s="92">
        <v>0</v>
      </c>
      <c r="S123" s="92">
        <v>0</v>
      </c>
      <c r="T123" s="92">
        <v>0</v>
      </c>
      <c r="U123" s="92">
        <v>0</v>
      </c>
      <c r="V123" s="92">
        <v>0</v>
      </c>
      <c r="W123" s="92">
        <v>0</v>
      </c>
      <c r="X123" s="92">
        <v>0</v>
      </c>
      <c r="Y123" s="92">
        <v>0</v>
      </c>
      <c r="Z123" s="92">
        <v>0</v>
      </c>
      <c r="AA123" s="92">
        <v>0</v>
      </c>
      <c r="AB123" s="92">
        <v>0</v>
      </c>
      <c r="AC123" s="92">
        <v>0</v>
      </c>
      <c r="AD123" s="91"/>
      <c r="AE123" s="91"/>
      <c r="AF123" s="91"/>
    </row>
    <row r="124" spans="1:38" s="68" customFormat="1" ht="19.399999999999999" customHeight="1">
      <c r="A124" s="112"/>
      <c r="B124" s="61" t="s">
        <v>85</v>
      </c>
      <c r="C124" s="92">
        <v>0</v>
      </c>
      <c r="D124" s="92">
        <v>2514850</v>
      </c>
      <c r="E124" s="92">
        <v>2514850</v>
      </c>
      <c r="F124" s="92">
        <v>0</v>
      </c>
      <c r="G124" s="92">
        <v>2514850</v>
      </c>
      <c r="H124" s="92">
        <v>2514850</v>
      </c>
      <c r="I124" s="92">
        <v>0</v>
      </c>
      <c r="J124" s="92">
        <v>0</v>
      </c>
      <c r="K124" s="92">
        <v>0</v>
      </c>
      <c r="L124" s="92">
        <v>0</v>
      </c>
      <c r="M124" s="92">
        <v>0</v>
      </c>
      <c r="N124" s="92">
        <v>0</v>
      </c>
      <c r="O124" s="92">
        <v>0</v>
      </c>
      <c r="P124" s="92">
        <v>0</v>
      </c>
      <c r="Q124" s="92">
        <v>0</v>
      </c>
      <c r="R124" s="92">
        <v>0</v>
      </c>
      <c r="S124" s="92">
        <v>0</v>
      </c>
      <c r="T124" s="92">
        <v>0</v>
      </c>
      <c r="U124" s="92">
        <v>0</v>
      </c>
      <c r="V124" s="92">
        <v>0</v>
      </c>
      <c r="W124" s="92">
        <v>0</v>
      </c>
      <c r="X124" s="92">
        <v>0</v>
      </c>
      <c r="Y124" s="92">
        <v>0</v>
      </c>
      <c r="Z124" s="92">
        <v>0</v>
      </c>
      <c r="AA124" s="92">
        <v>0</v>
      </c>
      <c r="AB124" s="92">
        <v>0</v>
      </c>
      <c r="AC124" s="92">
        <v>0</v>
      </c>
      <c r="AD124" s="91"/>
      <c r="AE124" s="91"/>
      <c r="AF124" s="91"/>
    </row>
    <row r="125" spans="1:38" ht="19.399999999999999" customHeight="1" thickBot="1">
      <c r="A125" s="60" t="s">
        <v>1</v>
      </c>
      <c r="B125" s="59"/>
      <c r="C125" s="93">
        <v>0</v>
      </c>
      <c r="D125" s="93">
        <v>2514850</v>
      </c>
      <c r="E125" s="93">
        <v>2514850</v>
      </c>
      <c r="F125" s="93">
        <v>0</v>
      </c>
      <c r="G125" s="93">
        <v>2514850</v>
      </c>
      <c r="H125" s="93">
        <v>2514850</v>
      </c>
      <c r="I125" s="93">
        <v>0</v>
      </c>
      <c r="J125" s="93">
        <v>0</v>
      </c>
      <c r="K125" s="93">
        <v>0</v>
      </c>
      <c r="L125" s="93">
        <v>0</v>
      </c>
      <c r="M125" s="93">
        <v>0</v>
      </c>
      <c r="N125" s="93">
        <v>0</v>
      </c>
      <c r="O125" s="93">
        <v>0</v>
      </c>
      <c r="P125" s="93">
        <v>0</v>
      </c>
      <c r="Q125" s="93">
        <v>0</v>
      </c>
      <c r="R125" s="93">
        <v>0</v>
      </c>
      <c r="S125" s="93">
        <v>0</v>
      </c>
      <c r="T125" s="93">
        <v>0</v>
      </c>
      <c r="U125" s="93">
        <v>0</v>
      </c>
      <c r="V125" s="93">
        <v>0</v>
      </c>
      <c r="W125" s="93">
        <v>0</v>
      </c>
      <c r="X125" s="93">
        <v>0</v>
      </c>
      <c r="Y125" s="93">
        <v>0</v>
      </c>
      <c r="Z125" s="93">
        <v>0</v>
      </c>
      <c r="AA125" s="93">
        <v>0</v>
      </c>
      <c r="AB125" s="93">
        <v>0</v>
      </c>
      <c r="AC125" s="93">
        <v>0</v>
      </c>
      <c r="AD125" s="91"/>
      <c r="AE125" s="91"/>
      <c r="AF125" s="91"/>
      <c r="AG125" s="68"/>
      <c r="AH125" s="68"/>
      <c r="AI125" s="68"/>
      <c r="AJ125" s="68"/>
      <c r="AK125" s="68"/>
      <c r="AL125" s="68"/>
    </row>
    <row r="126" spans="1:38" s="68" customFormat="1" ht="20.399999999999999" customHeight="1">
      <c r="A126" s="110" t="s">
        <v>229</v>
      </c>
      <c r="B126" s="62" t="s">
        <v>83</v>
      </c>
      <c r="C126" s="92">
        <v>0</v>
      </c>
      <c r="D126" s="92">
        <v>0</v>
      </c>
      <c r="E126" s="92">
        <v>0</v>
      </c>
      <c r="F126" s="92">
        <v>0</v>
      </c>
      <c r="G126" s="92">
        <v>0</v>
      </c>
      <c r="H126" s="92">
        <v>0</v>
      </c>
      <c r="I126" s="92">
        <v>0</v>
      </c>
      <c r="J126" s="92">
        <v>0</v>
      </c>
      <c r="K126" s="92">
        <v>0</v>
      </c>
      <c r="L126" s="92">
        <v>0</v>
      </c>
      <c r="M126" s="92">
        <v>0</v>
      </c>
      <c r="N126" s="92">
        <v>0</v>
      </c>
      <c r="O126" s="92">
        <v>0</v>
      </c>
      <c r="P126" s="92">
        <v>0</v>
      </c>
      <c r="Q126" s="92">
        <v>0</v>
      </c>
      <c r="R126" s="92">
        <v>0</v>
      </c>
      <c r="S126" s="92">
        <v>0</v>
      </c>
      <c r="T126" s="92">
        <v>0</v>
      </c>
      <c r="U126" s="92">
        <v>0</v>
      </c>
      <c r="V126" s="92">
        <v>0</v>
      </c>
      <c r="W126" s="92">
        <v>0</v>
      </c>
      <c r="X126" s="92">
        <v>0</v>
      </c>
      <c r="Y126" s="92">
        <v>0</v>
      </c>
      <c r="Z126" s="92">
        <v>0</v>
      </c>
      <c r="AA126" s="92">
        <v>0</v>
      </c>
      <c r="AB126" s="92">
        <v>0</v>
      </c>
      <c r="AC126" s="92">
        <v>0</v>
      </c>
      <c r="AD126" s="91"/>
      <c r="AE126" s="91"/>
      <c r="AF126" s="91"/>
    </row>
    <row r="127" spans="1:38" s="68" customFormat="1" ht="20.399999999999999" customHeight="1">
      <c r="A127" s="111"/>
      <c r="B127" s="61" t="s">
        <v>84</v>
      </c>
      <c r="C127" s="92">
        <v>0</v>
      </c>
      <c r="D127" s="92">
        <v>0</v>
      </c>
      <c r="E127" s="92">
        <v>0</v>
      </c>
      <c r="F127" s="92">
        <v>0</v>
      </c>
      <c r="G127" s="92">
        <v>0</v>
      </c>
      <c r="H127" s="92">
        <v>0</v>
      </c>
      <c r="I127" s="92">
        <v>0</v>
      </c>
      <c r="J127" s="92">
        <v>0</v>
      </c>
      <c r="K127" s="92">
        <v>0</v>
      </c>
      <c r="L127" s="92">
        <v>0</v>
      </c>
      <c r="M127" s="92">
        <v>0</v>
      </c>
      <c r="N127" s="92">
        <v>0</v>
      </c>
      <c r="O127" s="92">
        <v>0</v>
      </c>
      <c r="P127" s="92">
        <v>0</v>
      </c>
      <c r="Q127" s="92">
        <v>0</v>
      </c>
      <c r="R127" s="92">
        <v>0</v>
      </c>
      <c r="S127" s="92">
        <v>0</v>
      </c>
      <c r="T127" s="92">
        <v>0</v>
      </c>
      <c r="U127" s="92">
        <v>0</v>
      </c>
      <c r="V127" s="92">
        <v>0</v>
      </c>
      <c r="W127" s="92">
        <v>0</v>
      </c>
      <c r="X127" s="92">
        <v>0</v>
      </c>
      <c r="Y127" s="92">
        <v>0</v>
      </c>
      <c r="Z127" s="92">
        <v>0</v>
      </c>
      <c r="AA127" s="92">
        <v>0</v>
      </c>
      <c r="AB127" s="92">
        <v>0</v>
      </c>
      <c r="AC127" s="92">
        <v>0</v>
      </c>
      <c r="AD127" s="91"/>
      <c r="AE127" s="91"/>
      <c r="AF127" s="91"/>
    </row>
    <row r="128" spans="1:38" s="68" customFormat="1" ht="24" customHeight="1">
      <c r="A128" s="112"/>
      <c r="B128" s="61" t="s">
        <v>85</v>
      </c>
      <c r="C128" s="92">
        <v>0</v>
      </c>
      <c r="D128" s="92">
        <v>0</v>
      </c>
      <c r="E128" s="92">
        <v>0</v>
      </c>
      <c r="F128" s="92">
        <v>0</v>
      </c>
      <c r="G128" s="92">
        <v>0</v>
      </c>
      <c r="H128" s="92">
        <v>0</v>
      </c>
      <c r="I128" s="92">
        <v>0</v>
      </c>
      <c r="J128" s="92">
        <v>0</v>
      </c>
      <c r="K128" s="92">
        <v>0</v>
      </c>
      <c r="L128" s="92">
        <v>0</v>
      </c>
      <c r="M128" s="92">
        <v>0</v>
      </c>
      <c r="N128" s="92">
        <v>0</v>
      </c>
      <c r="O128" s="92">
        <v>0</v>
      </c>
      <c r="P128" s="92">
        <v>0</v>
      </c>
      <c r="Q128" s="92">
        <v>0</v>
      </c>
      <c r="R128" s="92">
        <v>0</v>
      </c>
      <c r="S128" s="92">
        <v>0</v>
      </c>
      <c r="T128" s="92">
        <v>0</v>
      </c>
      <c r="U128" s="92">
        <v>0</v>
      </c>
      <c r="V128" s="92">
        <v>0</v>
      </c>
      <c r="W128" s="92">
        <v>0</v>
      </c>
      <c r="X128" s="92">
        <v>0</v>
      </c>
      <c r="Y128" s="92">
        <v>0</v>
      </c>
      <c r="Z128" s="92">
        <v>0</v>
      </c>
      <c r="AA128" s="92">
        <v>0</v>
      </c>
      <c r="AB128" s="92">
        <v>0</v>
      </c>
      <c r="AC128" s="92">
        <v>0</v>
      </c>
      <c r="AD128" s="91"/>
      <c r="AE128" s="91"/>
      <c r="AF128" s="91"/>
    </row>
    <row r="129" spans="1:38" ht="17.5" thickBot="1">
      <c r="A129" s="60" t="s">
        <v>1</v>
      </c>
      <c r="B129" s="59"/>
      <c r="C129" s="93">
        <v>0</v>
      </c>
      <c r="D129" s="93">
        <v>0</v>
      </c>
      <c r="E129" s="93">
        <v>0</v>
      </c>
      <c r="F129" s="93">
        <v>0</v>
      </c>
      <c r="G129" s="93">
        <v>0</v>
      </c>
      <c r="H129" s="93">
        <v>0</v>
      </c>
      <c r="I129" s="93">
        <v>0</v>
      </c>
      <c r="J129" s="93">
        <v>0</v>
      </c>
      <c r="K129" s="93">
        <v>0</v>
      </c>
      <c r="L129" s="93">
        <v>0</v>
      </c>
      <c r="M129" s="93">
        <v>0</v>
      </c>
      <c r="N129" s="93">
        <v>0</v>
      </c>
      <c r="O129" s="93">
        <v>0</v>
      </c>
      <c r="P129" s="93">
        <v>0</v>
      </c>
      <c r="Q129" s="93">
        <v>0</v>
      </c>
      <c r="R129" s="93">
        <v>0</v>
      </c>
      <c r="S129" s="93">
        <v>0</v>
      </c>
      <c r="T129" s="93">
        <v>0</v>
      </c>
      <c r="U129" s="93">
        <v>0</v>
      </c>
      <c r="V129" s="93">
        <v>0</v>
      </c>
      <c r="W129" s="93">
        <v>0</v>
      </c>
      <c r="X129" s="93">
        <v>0</v>
      </c>
      <c r="Y129" s="93">
        <v>0</v>
      </c>
      <c r="Z129" s="93">
        <v>0</v>
      </c>
      <c r="AA129" s="93">
        <v>0</v>
      </c>
      <c r="AB129" s="93">
        <v>0</v>
      </c>
      <c r="AC129" s="93">
        <v>0</v>
      </c>
      <c r="AD129" s="91"/>
      <c r="AE129" s="91"/>
      <c r="AF129" s="91"/>
      <c r="AG129" s="68"/>
      <c r="AH129" s="68"/>
      <c r="AI129" s="68"/>
      <c r="AJ129" s="68"/>
      <c r="AK129" s="68"/>
      <c r="AL129" s="68"/>
    </row>
    <row r="130" spans="1:38" s="68" customFormat="1">
      <c r="A130" s="110" t="s">
        <v>56</v>
      </c>
      <c r="B130" s="62" t="s">
        <v>83</v>
      </c>
      <c r="C130" s="92">
        <v>0</v>
      </c>
      <c r="D130" s="92">
        <v>0</v>
      </c>
      <c r="E130" s="92">
        <v>0</v>
      </c>
      <c r="F130" s="92">
        <v>0</v>
      </c>
      <c r="G130" s="92">
        <v>0</v>
      </c>
      <c r="H130" s="92">
        <v>0</v>
      </c>
      <c r="I130" s="92">
        <v>0</v>
      </c>
      <c r="J130" s="92">
        <v>0</v>
      </c>
      <c r="K130" s="92">
        <v>0</v>
      </c>
      <c r="L130" s="92">
        <v>0</v>
      </c>
      <c r="M130" s="92">
        <v>0</v>
      </c>
      <c r="N130" s="92">
        <v>0</v>
      </c>
      <c r="O130" s="92">
        <v>0</v>
      </c>
      <c r="P130" s="92">
        <v>0</v>
      </c>
      <c r="Q130" s="92">
        <v>0</v>
      </c>
      <c r="R130" s="92">
        <v>0</v>
      </c>
      <c r="S130" s="92">
        <v>0</v>
      </c>
      <c r="T130" s="92">
        <v>0</v>
      </c>
      <c r="U130" s="92">
        <v>0</v>
      </c>
      <c r="V130" s="92">
        <v>0</v>
      </c>
      <c r="W130" s="92">
        <v>0</v>
      </c>
      <c r="X130" s="92">
        <v>0</v>
      </c>
      <c r="Y130" s="92">
        <v>0</v>
      </c>
      <c r="Z130" s="92">
        <v>0</v>
      </c>
      <c r="AA130" s="92">
        <v>0</v>
      </c>
      <c r="AB130" s="92">
        <v>0</v>
      </c>
      <c r="AC130" s="92">
        <v>0</v>
      </c>
      <c r="AD130" s="91"/>
      <c r="AE130" s="91"/>
      <c r="AF130" s="91"/>
    </row>
    <row r="131" spans="1:38" s="68" customFormat="1">
      <c r="A131" s="111"/>
      <c r="B131" s="61" t="s">
        <v>84</v>
      </c>
      <c r="C131" s="92">
        <v>0</v>
      </c>
      <c r="D131" s="92">
        <v>0</v>
      </c>
      <c r="E131" s="92">
        <v>0</v>
      </c>
      <c r="F131" s="92">
        <v>0</v>
      </c>
      <c r="G131" s="92">
        <v>0</v>
      </c>
      <c r="H131" s="92">
        <v>0</v>
      </c>
      <c r="I131" s="92">
        <v>0</v>
      </c>
      <c r="J131" s="92">
        <v>0</v>
      </c>
      <c r="K131" s="92">
        <v>0</v>
      </c>
      <c r="L131" s="92">
        <v>0</v>
      </c>
      <c r="M131" s="92">
        <v>0</v>
      </c>
      <c r="N131" s="92">
        <v>0</v>
      </c>
      <c r="O131" s="92">
        <v>0</v>
      </c>
      <c r="P131" s="92">
        <v>0</v>
      </c>
      <c r="Q131" s="92">
        <v>0</v>
      </c>
      <c r="R131" s="92">
        <v>0</v>
      </c>
      <c r="S131" s="92">
        <v>0</v>
      </c>
      <c r="T131" s="92">
        <v>0</v>
      </c>
      <c r="U131" s="92">
        <v>0</v>
      </c>
      <c r="V131" s="92">
        <v>0</v>
      </c>
      <c r="W131" s="92">
        <v>0</v>
      </c>
      <c r="X131" s="92">
        <v>0</v>
      </c>
      <c r="Y131" s="92">
        <v>0</v>
      </c>
      <c r="Z131" s="92">
        <v>0</v>
      </c>
      <c r="AA131" s="92">
        <v>0</v>
      </c>
      <c r="AB131" s="92">
        <v>0</v>
      </c>
      <c r="AC131" s="92">
        <v>0</v>
      </c>
      <c r="AD131" s="91"/>
      <c r="AE131" s="91"/>
      <c r="AF131" s="91"/>
    </row>
    <row r="132" spans="1:38" s="68" customFormat="1">
      <c r="A132" s="112"/>
      <c r="B132" s="61" t="s">
        <v>85</v>
      </c>
      <c r="C132" s="92">
        <v>3647309.236</v>
      </c>
      <c r="D132" s="92">
        <v>498604</v>
      </c>
      <c r="E132" s="92">
        <v>4145913.236</v>
      </c>
      <c r="F132" s="92">
        <v>3647309.236</v>
      </c>
      <c r="G132" s="92">
        <v>498604</v>
      </c>
      <c r="H132" s="92">
        <v>4145913.236</v>
      </c>
      <c r="I132" s="92">
        <v>0</v>
      </c>
      <c r="J132" s="92">
        <v>0</v>
      </c>
      <c r="K132" s="92">
        <v>0</v>
      </c>
      <c r="L132" s="92">
        <v>0</v>
      </c>
      <c r="M132" s="92">
        <v>0</v>
      </c>
      <c r="N132" s="92">
        <v>0</v>
      </c>
      <c r="O132" s="92">
        <v>0</v>
      </c>
      <c r="P132" s="92">
        <v>0</v>
      </c>
      <c r="Q132" s="92">
        <v>0</v>
      </c>
      <c r="R132" s="92">
        <v>0</v>
      </c>
      <c r="S132" s="92">
        <v>0</v>
      </c>
      <c r="T132" s="92">
        <v>0</v>
      </c>
      <c r="U132" s="92">
        <v>0</v>
      </c>
      <c r="V132" s="92">
        <v>0</v>
      </c>
      <c r="W132" s="92">
        <v>0</v>
      </c>
      <c r="X132" s="92">
        <v>0</v>
      </c>
      <c r="Y132" s="92">
        <v>0</v>
      </c>
      <c r="Z132" s="92">
        <v>0</v>
      </c>
      <c r="AA132" s="92">
        <v>0</v>
      </c>
      <c r="AB132" s="92">
        <v>0</v>
      </c>
      <c r="AC132" s="92">
        <v>0</v>
      </c>
      <c r="AD132" s="91"/>
      <c r="AE132" s="91"/>
      <c r="AF132" s="91"/>
    </row>
    <row r="133" spans="1:38" ht="17.5" thickBot="1">
      <c r="A133" s="60" t="s">
        <v>1</v>
      </c>
      <c r="B133" s="59"/>
      <c r="C133" s="93">
        <v>3647309.236</v>
      </c>
      <c r="D133" s="93">
        <v>498604</v>
      </c>
      <c r="E133" s="93">
        <v>4145913.236</v>
      </c>
      <c r="F133" s="93">
        <v>3647309.236</v>
      </c>
      <c r="G133" s="93">
        <v>498604</v>
      </c>
      <c r="H133" s="93">
        <v>4145913.236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3">
        <v>0</v>
      </c>
      <c r="O133" s="93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3">
        <v>0</v>
      </c>
      <c r="AA133" s="93">
        <v>0</v>
      </c>
      <c r="AB133" s="93">
        <v>0</v>
      </c>
      <c r="AC133" s="93">
        <v>0</v>
      </c>
      <c r="AD133" s="91"/>
      <c r="AE133" s="91"/>
      <c r="AF133" s="91"/>
      <c r="AG133" s="68"/>
      <c r="AH133" s="68"/>
      <c r="AI133" s="68"/>
      <c r="AJ133" s="68"/>
      <c r="AK133" s="68"/>
      <c r="AL133" s="68"/>
    </row>
    <row r="134" spans="1:38" s="68" customFormat="1">
      <c r="A134" s="110" t="s">
        <v>288</v>
      </c>
      <c r="B134" s="62" t="s">
        <v>83</v>
      </c>
      <c r="C134" s="92">
        <v>0</v>
      </c>
      <c r="D134" s="92">
        <v>0</v>
      </c>
      <c r="E134" s="92">
        <v>0</v>
      </c>
      <c r="F134" s="92">
        <v>0</v>
      </c>
      <c r="G134" s="92">
        <v>0</v>
      </c>
      <c r="H134" s="92">
        <v>0</v>
      </c>
      <c r="I134" s="92">
        <v>0</v>
      </c>
      <c r="J134" s="92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92">
        <v>0</v>
      </c>
      <c r="Q134" s="92">
        <v>0</v>
      </c>
      <c r="R134" s="92">
        <v>0</v>
      </c>
      <c r="S134" s="92">
        <v>0</v>
      </c>
      <c r="T134" s="92">
        <v>0</v>
      </c>
      <c r="U134" s="92">
        <v>0</v>
      </c>
      <c r="V134" s="92">
        <v>0</v>
      </c>
      <c r="W134" s="92">
        <v>0</v>
      </c>
      <c r="X134" s="92">
        <v>0</v>
      </c>
      <c r="Y134" s="92">
        <v>0</v>
      </c>
      <c r="Z134" s="92">
        <v>0</v>
      </c>
      <c r="AA134" s="92">
        <v>0</v>
      </c>
      <c r="AB134" s="92">
        <v>0</v>
      </c>
      <c r="AC134" s="92">
        <v>0</v>
      </c>
      <c r="AD134" s="91"/>
      <c r="AE134" s="91"/>
      <c r="AF134" s="91"/>
    </row>
    <row r="135" spans="1:38" s="68" customFormat="1">
      <c r="A135" s="111"/>
      <c r="B135" s="61" t="s">
        <v>84</v>
      </c>
      <c r="C135" s="92">
        <v>0</v>
      </c>
      <c r="D135" s="92">
        <v>0</v>
      </c>
      <c r="E135" s="92">
        <v>0</v>
      </c>
      <c r="F135" s="92">
        <v>0</v>
      </c>
      <c r="G135" s="92">
        <v>0</v>
      </c>
      <c r="H135" s="92">
        <v>0</v>
      </c>
      <c r="I135" s="92">
        <v>0</v>
      </c>
      <c r="J135" s="92">
        <v>0</v>
      </c>
      <c r="K135" s="92">
        <v>0</v>
      </c>
      <c r="L135" s="92">
        <v>0</v>
      </c>
      <c r="M135" s="92">
        <v>0</v>
      </c>
      <c r="N135" s="92">
        <v>0</v>
      </c>
      <c r="O135" s="92">
        <v>0</v>
      </c>
      <c r="P135" s="92">
        <v>0</v>
      </c>
      <c r="Q135" s="92">
        <v>0</v>
      </c>
      <c r="R135" s="92">
        <v>0</v>
      </c>
      <c r="S135" s="92">
        <v>0</v>
      </c>
      <c r="T135" s="92">
        <v>0</v>
      </c>
      <c r="U135" s="92">
        <v>0</v>
      </c>
      <c r="V135" s="92">
        <v>0</v>
      </c>
      <c r="W135" s="92">
        <v>0</v>
      </c>
      <c r="X135" s="92">
        <v>0</v>
      </c>
      <c r="Y135" s="92">
        <v>0</v>
      </c>
      <c r="Z135" s="92">
        <v>0</v>
      </c>
      <c r="AA135" s="92">
        <v>0</v>
      </c>
      <c r="AB135" s="92">
        <v>0</v>
      </c>
      <c r="AC135" s="92">
        <v>0</v>
      </c>
      <c r="AD135" s="91"/>
      <c r="AE135" s="91"/>
      <c r="AF135" s="91"/>
    </row>
    <row r="136" spans="1:38" s="68" customFormat="1">
      <c r="A136" s="112"/>
      <c r="B136" s="61" t="s">
        <v>85</v>
      </c>
      <c r="C136" s="92">
        <v>9427774</v>
      </c>
      <c r="D136" s="92">
        <v>0</v>
      </c>
      <c r="E136" s="92">
        <v>9427774</v>
      </c>
      <c r="F136" s="92">
        <v>9427774</v>
      </c>
      <c r="G136" s="92">
        <v>0</v>
      </c>
      <c r="H136" s="92">
        <v>9427774</v>
      </c>
      <c r="I136" s="92">
        <v>0</v>
      </c>
      <c r="J136" s="92">
        <v>0</v>
      </c>
      <c r="K136" s="92">
        <v>0</v>
      </c>
      <c r="L136" s="92">
        <v>0</v>
      </c>
      <c r="M136" s="92">
        <v>0</v>
      </c>
      <c r="N136" s="92">
        <v>0</v>
      </c>
      <c r="O136" s="92">
        <v>0</v>
      </c>
      <c r="P136" s="92">
        <v>0</v>
      </c>
      <c r="Q136" s="92">
        <v>0</v>
      </c>
      <c r="R136" s="92">
        <v>0</v>
      </c>
      <c r="S136" s="92">
        <v>0</v>
      </c>
      <c r="T136" s="92">
        <v>0</v>
      </c>
      <c r="U136" s="92">
        <v>0</v>
      </c>
      <c r="V136" s="92">
        <v>0</v>
      </c>
      <c r="W136" s="92">
        <v>0</v>
      </c>
      <c r="X136" s="92">
        <v>0</v>
      </c>
      <c r="Y136" s="92">
        <v>0</v>
      </c>
      <c r="Z136" s="92">
        <v>0</v>
      </c>
      <c r="AA136" s="92">
        <v>0</v>
      </c>
      <c r="AB136" s="92">
        <v>0</v>
      </c>
      <c r="AC136" s="92">
        <v>0</v>
      </c>
      <c r="AD136" s="91"/>
      <c r="AE136" s="91"/>
      <c r="AF136" s="91"/>
    </row>
    <row r="137" spans="1:38" ht="17.5" thickBot="1">
      <c r="A137" s="60" t="s">
        <v>1</v>
      </c>
      <c r="B137" s="59"/>
      <c r="C137" s="93">
        <v>9427774</v>
      </c>
      <c r="D137" s="93">
        <v>0</v>
      </c>
      <c r="E137" s="93">
        <v>9427774</v>
      </c>
      <c r="F137" s="93">
        <v>9427774</v>
      </c>
      <c r="G137" s="93">
        <v>0</v>
      </c>
      <c r="H137" s="93">
        <v>9427774</v>
      </c>
      <c r="I137" s="93">
        <v>0</v>
      </c>
      <c r="J137" s="93">
        <v>0</v>
      </c>
      <c r="K137" s="93">
        <v>0</v>
      </c>
      <c r="L137" s="93">
        <v>0</v>
      </c>
      <c r="M137" s="93">
        <v>0</v>
      </c>
      <c r="N137" s="93">
        <v>0</v>
      </c>
      <c r="O137" s="93">
        <v>0</v>
      </c>
      <c r="P137" s="93">
        <v>0</v>
      </c>
      <c r="Q137" s="93">
        <v>0</v>
      </c>
      <c r="R137" s="93">
        <v>0</v>
      </c>
      <c r="S137" s="93">
        <v>0</v>
      </c>
      <c r="T137" s="93">
        <v>0</v>
      </c>
      <c r="U137" s="93">
        <v>0</v>
      </c>
      <c r="V137" s="93">
        <v>0</v>
      </c>
      <c r="W137" s="93">
        <v>0</v>
      </c>
      <c r="X137" s="93">
        <v>0</v>
      </c>
      <c r="Y137" s="93">
        <v>0</v>
      </c>
      <c r="Z137" s="93">
        <v>0</v>
      </c>
      <c r="AA137" s="93">
        <v>0</v>
      </c>
      <c r="AB137" s="93">
        <v>0</v>
      </c>
      <c r="AC137" s="93">
        <v>0</v>
      </c>
      <c r="AD137" s="91"/>
      <c r="AE137" s="91"/>
      <c r="AF137" s="91"/>
      <c r="AG137" s="68"/>
      <c r="AH137" s="68"/>
      <c r="AI137" s="68"/>
      <c r="AJ137" s="68"/>
      <c r="AK137" s="68"/>
      <c r="AL137" s="68"/>
    </row>
    <row r="138" spans="1:38" s="68" customFormat="1">
      <c r="A138" s="110" t="s">
        <v>232</v>
      </c>
      <c r="B138" s="62" t="s">
        <v>83</v>
      </c>
      <c r="C138" s="92">
        <v>0</v>
      </c>
      <c r="D138" s="92">
        <v>0</v>
      </c>
      <c r="E138" s="92">
        <v>0</v>
      </c>
      <c r="F138" s="92">
        <v>0</v>
      </c>
      <c r="G138" s="92">
        <v>0</v>
      </c>
      <c r="H138" s="92">
        <v>0</v>
      </c>
      <c r="I138" s="92">
        <v>0</v>
      </c>
      <c r="J138" s="92">
        <v>0</v>
      </c>
      <c r="K138" s="92">
        <v>0</v>
      </c>
      <c r="L138" s="92">
        <v>0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  <c r="R138" s="92">
        <v>0</v>
      </c>
      <c r="S138" s="92">
        <v>0</v>
      </c>
      <c r="T138" s="92">
        <v>0</v>
      </c>
      <c r="U138" s="92">
        <v>0</v>
      </c>
      <c r="V138" s="92">
        <v>0</v>
      </c>
      <c r="W138" s="92">
        <v>0</v>
      </c>
      <c r="X138" s="92">
        <v>0</v>
      </c>
      <c r="Y138" s="92">
        <v>0</v>
      </c>
      <c r="Z138" s="92">
        <v>0</v>
      </c>
      <c r="AA138" s="92">
        <v>0</v>
      </c>
      <c r="AB138" s="92">
        <v>0</v>
      </c>
      <c r="AC138" s="92">
        <v>0</v>
      </c>
      <c r="AD138" s="91"/>
      <c r="AE138" s="91"/>
      <c r="AF138" s="91"/>
    </row>
    <row r="139" spans="1:38" s="68" customFormat="1">
      <c r="A139" s="111"/>
      <c r="B139" s="61" t="s">
        <v>84</v>
      </c>
      <c r="C139" s="92">
        <v>6337800</v>
      </c>
      <c r="D139" s="92">
        <v>6036000</v>
      </c>
      <c r="E139" s="92">
        <v>12373800</v>
      </c>
      <c r="F139" s="92">
        <v>0</v>
      </c>
      <c r="G139" s="92">
        <v>0</v>
      </c>
      <c r="H139" s="92">
        <v>0</v>
      </c>
      <c r="I139" s="92">
        <v>0</v>
      </c>
      <c r="J139" s="92">
        <v>0</v>
      </c>
      <c r="K139" s="92">
        <v>0</v>
      </c>
      <c r="L139" s="92">
        <v>0</v>
      </c>
      <c r="M139" s="92">
        <v>0</v>
      </c>
      <c r="N139" s="92">
        <v>0</v>
      </c>
      <c r="O139" s="92">
        <v>0</v>
      </c>
      <c r="P139" s="92">
        <v>0</v>
      </c>
      <c r="Q139" s="92">
        <v>0</v>
      </c>
      <c r="R139" s="92">
        <v>0</v>
      </c>
      <c r="S139" s="92">
        <v>0</v>
      </c>
      <c r="T139" s="92">
        <v>0</v>
      </c>
      <c r="U139" s="92">
        <v>6337800</v>
      </c>
      <c r="V139" s="92">
        <v>6036000</v>
      </c>
      <c r="W139" s="92">
        <v>12373800</v>
      </c>
      <c r="X139" s="92">
        <v>0</v>
      </c>
      <c r="Y139" s="92">
        <v>0</v>
      </c>
      <c r="Z139" s="92">
        <v>0</v>
      </c>
      <c r="AA139" s="92">
        <v>0</v>
      </c>
      <c r="AB139" s="92">
        <v>0</v>
      </c>
      <c r="AC139" s="92">
        <v>0</v>
      </c>
      <c r="AD139" s="91"/>
      <c r="AE139" s="91"/>
      <c r="AF139" s="91"/>
    </row>
    <row r="140" spans="1:38" s="68" customFormat="1">
      <c r="A140" s="112"/>
      <c r="B140" s="61" t="s">
        <v>85</v>
      </c>
      <c r="C140" s="92">
        <v>55269125</v>
      </c>
      <c r="D140" s="92">
        <v>108548468</v>
      </c>
      <c r="E140" s="92">
        <v>163817593</v>
      </c>
      <c r="F140" s="92">
        <v>55269125</v>
      </c>
      <c r="G140" s="92">
        <v>108548468</v>
      </c>
      <c r="H140" s="92">
        <v>163817593</v>
      </c>
      <c r="I140" s="92">
        <v>0</v>
      </c>
      <c r="J140" s="92">
        <v>0</v>
      </c>
      <c r="K140" s="92">
        <v>0</v>
      </c>
      <c r="L140" s="92">
        <v>0</v>
      </c>
      <c r="M140" s="92">
        <v>0</v>
      </c>
      <c r="N140" s="92">
        <v>0</v>
      </c>
      <c r="O140" s="92">
        <v>0</v>
      </c>
      <c r="P140" s="92">
        <v>0</v>
      </c>
      <c r="Q140" s="92">
        <v>0</v>
      </c>
      <c r="R140" s="92">
        <v>0</v>
      </c>
      <c r="S140" s="92">
        <v>0</v>
      </c>
      <c r="T140" s="92">
        <v>0</v>
      </c>
      <c r="U140" s="92">
        <v>0</v>
      </c>
      <c r="V140" s="92">
        <v>0</v>
      </c>
      <c r="W140" s="92">
        <v>0</v>
      </c>
      <c r="X140" s="92">
        <v>0</v>
      </c>
      <c r="Y140" s="92">
        <v>0</v>
      </c>
      <c r="Z140" s="92">
        <v>0</v>
      </c>
      <c r="AA140" s="92">
        <v>0</v>
      </c>
      <c r="AB140" s="92">
        <v>0</v>
      </c>
      <c r="AC140" s="92">
        <v>0</v>
      </c>
      <c r="AD140" s="91"/>
      <c r="AE140" s="91"/>
      <c r="AF140" s="91"/>
    </row>
    <row r="141" spans="1:38" ht="17.5" thickBot="1">
      <c r="A141" s="60" t="s">
        <v>1</v>
      </c>
      <c r="B141" s="59"/>
      <c r="C141" s="93">
        <v>61606925</v>
      </c>
      <c r="D141" s="93">
        <v>114584468</v>
      </c>
      <c r="E141" s="93">
        <v>176191393</v>
      </c>
      <c r="F141" s="93">
        <v>55269125</v>
      </c>
      <c r="G141" s="93">
        <v>108548468</v>
      </c>
      <c r="H141" s="93">
        <v>163817593</v>
      </c>
      <c r="I141" s="93">
        <v>0</v>
      </c>
      <c r="J141" s="93">
        <v>0</v>
      </c>
      <c r="K141" s="93">
        <v>0</v>
      </c>
      <c r="L141" s="93">
        <v>0</v>
      </c>
      <c r="M141" s="93">
        <v>0</v>
      </c>
      <c r="N141" s="93">
        <v>0</v>
      </c>
      <c r="O141" s="93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6337800</v>
      </c>
      <c r="V141" s="93">
        <v>6036000</v>
      </c>
      <c r="W141" s="93">
        <v>12373800</v>
      </c>
      <c r="X141" s="93">
        <v>0</v>
      </c>
      <c r="Y141" s="93">
        <v>0</v>
      </c>
      <c r="Z141" s="93">
        <v>0</v>
      </c>
      <c r="AA141" s="93">
        <v>0</v>
      </c>
      <c r="AB141" s="93">
        <v>0</v>
      </c>
      <c r="AC141" s="93">
        <v>0</v>
      </c>
      <c r="AD141" s="91"/>
      <c r="AE141" s="91"/>
      <c r="AF141" s="91"/>
      <c r="AG141" s="68"/>
      <c r="AH141" s="68"/>
      <c r="AI141" s="68"/>
      <c r="AJ141" s="68"/>
      <c r="AK141" s="68"/>
      <c r="AL141" s="68"/>
    </row>
    <row r="142" spans="1:38" s="68" customFormat="1">
      <c r="A142" s="110" t="s">
        <v>298</v>
      </c>
      <c r="B142" s="62" t="s">
        <v>83</v>
      </c>
      <c r="C142" s="92">
        <v>0</v>
      </c>
      <c r="D142" s="92">
        <v>6036000</v>
      </c>
      <c r="E142" s="92">
        <v>6036000</v>
      </c>
      <c r="F142" s="92">
        <v>0</v>
      </c>
      <c r="G142" s="92">
        <v>0</v>
      </c>
      <c r="H142" s="92">
        <v>0</v>
      </c>
      <c r="I142" s="92">
        <v>0</v>
      </c>
      <c r="J142" s="92">
        <v>0</v>
      </c>
      <c r="K142" s="92">
        <v>0</v>
      </c>
      <c r="L142" s="92">
        <v>0</v>
      </c>
      <c r="M142" s="92">
        <v>0</v>
      </c>
      <c r="N142" s="92">
        <v>0</v>
      </c>
      <c r="O142" s="92">
        <v>0</v>
      </c>
      <c r="P142" s="92">
        <v>0</v>
      </c>
      <c r="Q142" s="92">
        <v>0</v>
      </c>
      <c r="R142" s="92">
        <v>0</v>
      </c>
      <c r="S142" s="92">
        <v>0</v>
      </c>
      <c r="T142" s="92">
        <v>0</v>
      </c>
      <c r="U142" s="92">
        <v>0</v>
      </c>
      <c r="V142" s="92">
        <v>6036000</v>
      </c>
      <c r="W142" s="92">
        <v>6036000</v>
      </c>
      <c r="X142" s="92">
        <v>0</v>
      </c>
      <c r="Y142" s="92">
        <v>0</v>
      </c>
      <c r="Z142" s="92">
        <v>0</v>
      </c>
      <c r="AA142" s="92">
        <v>0</v>
      </c>
      <c r="AB142" s="92">
        <v>0</v>
      </c>
      <c r="AC142" s="92">
        <v>0</v>
      </c>
      <c r="AD142" s="91"/>
      <c r="AE142" s="91"/>
      <c r="AF142" s="91"/>
    </row>
    <row r="143" spans="1:38" s="68" customFormat="1">
      <c r="A143" s="111"/>
      <c r="B143" s="61" t="s">
        <v>84</v>
      </c>
      <c r="C143" s="92">
        <v>38017233.950000003</v>
      </c>
      <c r="D143" s="92">
        <v>3712140</v>
      </c>
      <c r="E143" s="92">
        <v>41729373.950000003</v>
      </c>
      <c r="F143" s="92">
        <v>0</v>
      </c>
      <c r="G143" s="92">
        <v>0</v>
      </c>
      <c r="H143" s="92">
        <v>0</v>
      </c>
      <c r="I143" s="92">
        <v>0</v>
      </c>
      <c r="J143" s="92">
        <v>0</v>
      </c>
      <c r="K143" s="92">
        <v>0</v>
      </c>
      <c r="L143" s="92">
        <v>0</v>
      </c>
      <c r="M143" s="92">
        <v>0</v>
      </c>
      <c r="N143" s="92">
        <v>0</v>
      </c>
      <c r="O143" s="92">
        <v>0</v>
      </c>
      <c r="P143" s="92">
        <v>0</v>
      </c>
      <c r="Q143" s="92">
        <v>0</v>
      </c>
      <c r="R143" s="92">
        <v>0</v>
      </c>
      <c r="S143" s="92">
        <v>0</v>
      </c>
      <c r="T143" s="92">
        <v>0</v>
      </c>
      <c r="U143" s="92">
        <v>38017233.950000003</v>
      </c>
      <c r="V143" s="92">
        <v>3712140</v>
      </c>
      <c r="W143" s="92">
        <v>41729373.950000003</v>
      </c>
      <c r="X143" s="92">
        <v>0</v>
      </c>
      <c r="Y143" s="92">
        <v>0</v>
      </c>
      <c r="Z143" s="92">
        <v>0</v>
      </c>
      <c r="AA143" s="92">
        <v>0</v>
      </c>
      <c r="AB143" s="92">
        <v>0</v>
      </c>
      <c r="AC143" s="92">
        <v>0</v>
      </c>
      <c r="AD143" s="91"/>
      <c r="AE143" s="91"/>
      <c r="AF143" s="91"/>
    </row>
    <row r="144" spans="1:38" s="68" customFormat="1">
      <c r="A144" s="112"/>
      <c r="B144" s="61" t="s">
        <v>85</v>
      </c>
      <c r="C144" s="92">
        <v>1580432</v>
      </c>
      <c r="D144" s="92">
        <v>2651351</v>
      </c>
      <c r="E144" s="92">
        <v>4231783</v>
      </c>
      <c r="F144" s="92">
        <v>1580432</v>
      </c>
      <c r="G144" s="92">
        <v>2651351</v>
      </c>
      <c r="H144" s="92">
        <v>4231783</v>
      </c>
      <c r="I144" s="92">
        <v>0</v>
      </c>
      <c r="J144" s="92">
        <v>0</v>
      </c>
      <c r="K144" s="92">
        <v>0</v>
      </c>
      <c r="L144" s="92">
        <v>0</v>
      </c>
      <c r="M144" s="92">
        <v>0</v>
      </c>
      <c r="N144" s="92">
        <v>0</v>
      </c>
      <c r="O144" s="92">
        <v>0</v>
      </c>
      <c r="P144" s="92">
        <v>0</v>
      </c>
      <c r="Q144" s="92">
        <v>0</v>
      </c>
      <c r="R144" s="92">
        <v>0</v>
      </c>
      <c r="S144" s="92">
        <v>0</v>
      </c>
      <c r="T144" s="92">
        <v>0</v>
      </c>
      <c r="U144" s="92">
        <v>0</v>
      </c>
      <c r="V144" s="92">
        <v>0</v>
      </c>
      <c r="W144" s="92">
        <v>0</v>
      </c>
      <c r="X144" s="92">
        <v>0</v>
      </c>
      <c r="Y144" s="92">
        <v>0</v>
      </c>
      <c r="Z144" s="92">
        <v>0</v>
      </c>
      <c r="AA144" s="92">
        <v>0</v>
      </c>
      <c r="AB144" s="92">
        <v>0</v>
      </c>
      <c r="AC144" s="92">
        <v>0</v>
      </c>
      <c r="AD144" s="91"/>
      <c r="AE144" s="91"/>
      <c r="AF144" s="91"/>
    </row>
    <row r="145" spans="1:38" ht="17.5" thickBot="1">
      <c r="A145" s="60" t="s">
        <v>1</v>
      </c>
      <c r="B145" s="59"/>
      <c r="C145" s="93">
        <v>39597665.950000003</v>
      </c>
      <c r="D145" s="93">
        <v>12399491</v>
      </c>
      <c r="E145" s="93">
        <v>51997156.950000003</v>
      </c>
      <c r="F145" s="93">
        <v>1580432</v>
      </c>
      <c r="G145" s="93">
        <v>2651351</v>
      </c>
      <c r="H145" s="93">
        <v>4231783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38017233.950000003</v>
      </c>
      <c r="V145" s="93">
        <v>9748140</v>
      </c>
      <c r="W145" s="93">
        <v>47765373.950000003</v>
      </c>
      <c r="X145" s="93">
        <v>0</v>
      </c>
      <c r="Y145" s="93">
        <v>0</v>
      </c>
      <c r="Z145" s="93">
        <v>0</v>
      </c>
      <c r="AA145" s="93">
        <v>0</v>
      </c>
      <c r="AB145" s="93">
        <v>0</v>
      </c>
      <c r="AC145" s="93">
        <v>0</v>
      </c>
      <c r="AD145" s="91"/>
      <c r="AE145" s="91"/>
      <c r="AF145" s="91"/>
      <c r="AG145" s="68"/>
      <c r="AH145" s="68"/>
      <c r="AI145" s="68"/>
      <c r="AJ145" s="68"/>
      <c r="AK145" s="68"/>
      <c r="AL145" s="68"/>
    </row>
    <row r="146" spans="1:38" s="68" customFormat="1">
      <c r="A146" s="110" t="s">
        <v>60</v>
      </c>
      <c r="B146" s="62" t="s">
        <v>83</v>
      </c>
      <c r="C146" s="92">
        <v>0</v>
      </c>
      <c r="D146" s="92">
        <v>0</v>
      </c>
      <c r="E146" s="92">
        <v>0</v>
      </c>
      <c r="F146" s="92">
        <v>0</v>
      </c>
      <c r="G146" s="92">
        <v>0</v>
      </c>
      <c r="H146" s="92">
        <v>0</v>
      </c>
      <c r="I146" s="92">
        <v>0</v>
      </c>
      <c r="J146" s="92">
        <v>0</v>
      </c>
      <c r="K146" s="92">
        <v>0</v>
      </c>
      <c r="L146" s="92">
        <v>0</v>
      </c>
      <c r="M146" s="92">
        <v>0</v>
      </c>
      <c r="N146" s="92">
        <v>0</v>
      </c>
      <c r="O146" s="92">
        <v>0</v>
      </c>
      <c r="P146" s="92">
        <v>0</v>
      </c>
      <c r="Q146" s="92">
        <v>0</v>
      </c>
      <c r="R146" s="92">
        <v>0</v>
      </c>
      <c r="S146" s="92">
        <v>0</v>
      </c>
      <c r="T146" s="92">
        <v>0</v>
      </c>
      <c r="U146" s="92">
        <v>0</v>
      </c>
      <c r="V146" s="92">
        <v>0</v>
      </c>
      <c r="W146" s="92">
        <v>0</v>
      </c>
      <c r="X146" s="92">
        <v>0</v>
      </c>
      <c r="Y146" s="92">
        <v>0</v>
      </c>
      <c r="Z146" s="92">
        <v>0</v>
      </c>
      <c r="AA146" s="92">
        <v>0</v>
      </c>
      <c r="AB146" s="92">
        <v>0</v>
      </c>
      <c r="AC146" s="92">
        <v>0</v>
      </c>
      <c r="AD146" s="91"/>
      <c r="AE146" s="91"/>
      <c r="AF146" s="91"/>
    </row>
    <row r="147" spans="1:38" s="68" customFormat="1">
      <c r="A147" s="111"/>
      <c r="B147" s="61" t="s">
        <v>84</v>
      </c>
      <c r="C147" s="92">
        <v>87710615.230000004</v>
      </c>
      <c r="D147" s="92">
        <v>0</v>
      </c>
      <c r="E147" s="92">
        <v>87710615.230000004</v>
      </c>
      <c r="F147" s="92">
        <v>0</v>
      </c>
      <c r="G147" s="92">
        <v>0</v>
      </c>
      <c r="H147" s="92">
        <v>0</v>
      </c>
      <c r="I147" s="92">
        <v>0</v>
      </c>
      <c r="J147" s="92">
        <v>0</v>
      </c>
      <c r="K147" s="92">
        <v>0</v>
      </c>
      <c r="L147" s="92">
        <v>0</v>
      </c>
      <c r="M147" s="92">
        <v>0</v>
      </c>
      <c r="N147" s="92">
        <v>0</v>
      </c>
      <c r="O147" s="92">
        <v>0</v>
      </c>
      <c r="P147" s="92">
        <v>0</v>
      </c>
      <c r="Q147" s="92">
        <v>0</v>
      </c>
      <c r="R147" s="92">
        <v>0</v>
      </c>
      <c r="S147" s="92">
        <v>0</v>
      </c>
      <c r="T147" s="92">
        <v>0</v>
      </c>
      <c r="U147" s="92">
        <v>87710615.230000004</v>
      </c>
      <c r="V147" s="92">
        <v>0</v>
      </c>
      <c r="W147" s="92">
        <v>87710615.230000004</v>
      </c>
      <c r="X147" s="92">
        <v>0</v>
      </c>
      <c r="Y147" s="92">
        <v>0</v>
      </c>
      <c r="Z147" s="92">
        <v>0</v>
      </c>
      <c r="AA147" s="92">
        <v>0</v>
      </c>
      <c r="AB147" s="92">
        <v>0</v>
      </c>
      <c r="AC147" s="92">
        <v>0</v>
      </c>
      <c r="AD147" s="91"/>
      <c r="AE147" s="91"/>
      <c r="AF147" s="91"/>
    </row>
    <row r="148" spans="1:38" s="68" customFormat="1">
      <c r="A148" s="112"/>
      <c r="B148" s="61" t="s">
        <v>85</v>
      </c>
      <c r="C148" s="92">
        <v>0</v>
      </c>
      <c r="D148" s="92">
        <v>0</v>
      </c>
      <c r="E148" s="92">
        <v>0</v>
      </c>
      <c r="F148" s="92">
        <v>0</v>
      </c>
      <c r="G148" s="92">
        <v>0</v>
      </c>
      <c r="H148" s="92">
        <v>0</v>
      </c>
      <c r="I148" s="92">
        <v>0</v>
      </c>
      <c r="J148" s="92">
        <v>0</v>
      </c>
      <c r="K148" s="92">
        <v>0</v>
      </c>
      <c r="L148" s="92">
        <v>0</v>
      </c>
      <c r="M148" s="92">
        <v>0</v>
      </c>
      <c r="N148" s="92">
        <v>0</v>
      </c>
      <c r="O148" s="92">
        <v>0</v>
      </c>
      <c r="P148" s="92">
        <v>0</v>
      </c>
      <c r="Q148" s="92">
        <v>0</v>
      </c>
      <c r="R148" s="92">
        <v>0</v>
      </c>
      <c r="S148" s="92">
        <v>0</v>
      </c>
      <c r="T148" s="92">
        <v>0</v>
      </c>
      <c r="U148" s="92">
        <v>0</v>
      </c>
      <c r="V148" s="92">
        <v>0</v>
      </c>
      <c r="W148" s="92">
        <v>0</v>
      </c>
      <c r="X148" s="92">
        <v>0</v>
      </c>
      <c r="Y148" s="92">
        <v>0</v>
      </c>
      <c r="Z148" s="92">
        <v>0</v>
      </c>
      <c r="AA148" s="92">
        <v>0</v>
      </c>
      <c r="AB148" s="92">
        <v>0</v>
      </c>
      <c r="AC148" s="92">
        <v>0</v>
      </c>
      <c r="AD148" s="91"/>
      <c r="AE148" s="91"/>
      <c r="AF148" s="91"/>
    </row>
    <row r="149" spans="1:38" ht="17.5" thickBot="1">
      <c r="A149" s="60" t="s">
        <v>1</v>
      </c>
      <c r="B149" s="59"/>
      <c r="C149" s="93">
        <v>87710615.230000004</v>
      </c>
      <c r="D149" s="93">
        <v>0</v>
      </c>
      <c r="E149" s="93">
        <v>87710615.230000004</v>
      </c>
      <c r="F149" s="93">
        <v>0</v>
      </c>
      <c r="G149" s="93">
        <v>0</v>
      </c>
      <c r="H149" s="93">
        <v>0</v>
      </c>
      <c r="I149" s="93">
        <v>0</v>
      </c>
      <c r="J149" s="93">
        <v>0</v>
      </c>
      <c r="K149" s="93">
        <v>0</v>
      </c>
      <c r="L149" s="93">
        <v>0</v>
      </c>
      <c r="M149" s="93">
        <v>0</v>
      </c>
      <c r="N149" s="93">
        <v>0</v>
      </c>
      <c r="O149" s="93">
        <v>0</v>
      </c>
      <c r="P149" s="93">
        <v>0</v>
      </c>
      <c r="Q149" s="93">
        <v>0</v>
      </c>
      <c r="R149" s="93">
        <v>0</v>
      </c>
      <c r="S149" s="93">
        <v>0</v>
      </c>
      <c r="T149" s="93">
        <v>0</v>
      </c>
      <c r="U149" s="93">
        <v>87710615.230000004</v>
      </c>
      <c r="V149" s="93">
        <v>0</v>
      </c>
      <c r="W149" s="93">
        <v>87710615.230000004</v>
      </c>
      <c r="X149" s="93">
        <v>0</v>
      </c>
      <c r="Y149" s="93">
        <v>0</v>
      </c>
      <c r="Z149" s="93">
        <v>0</v>
      </c>
      <c r="AA149" s="93">
        <v>0</v>
      </c>
      <c r="AB149" s="93">
        <v>0</v>
      </c>
      <c r="AC149" s="93">
        <v>0</v>
      </c>
      <c r="AD149" s="91"/>
      <c r="AE149" s="91"/>
      <c r="AF149" s="91"/>
      <c r="AG149" s="68"/>
      <c r="AH149" s="68"/>
      <c r="AI149" s="68"/>
      <c r="AJ149" s="68"/>
      <c r="AK149" s="68"/>
      <c r="AL149" s="68"/>
    </row>
    <row r="150" spans="1:38" s="68" customFormat="1" ht="21.65" customHeight="1" thickBot="1">
      <c r="A150" s="76" t="s">
        <v>122</v>
      </c>
      <c r="B150" s="77"/>
      <c r="C150" s="94">
        <v>102172365556</v>
      </c>
      <c r="D150" s="94">
        <v>83467115748</v>
      </c>
      <c r="E150" s="94">
        <v>185639481304</v>
      </c>
      <c r="F150" s="94">
        <v>56893363825</v>
      </c>
      <c r="G150" s="94">
        <v>47250693927</v>
      </c>
      <c r="H150" s="94">
        <v>104144057752</v>
      </c>
      <c r="I150" s="94">
        <v>25789913608</v>
      </c>
      <c r="J150" s="94">
        <v>26202238526</v>
      </c>
      <c r="K150" s="94">
        <v>51992152133</v>
      </c>
      <c r="L150" s="94">
        <v>119701068.2</v>
      </c>
      <c r="M150" s="94">
        <v>119629166.8</v>
      </c>
      <c r="N150" s="94">
        <v>239330235.09999999</v>
      </c>
      <c r="O150" s="94">
        <v>1100520072</v>
      </c>
      <c r="P150" s="94">
        <v>1791706297</v>
      </c>
      <c r="Q150" s="94">
        <v>2892226369</v>
      </c>
      <c r="R150" s="94">
        <v>86370165.579999998</v>
      </c>
      <c r="S150" s="94">
        <v>58014258.229999997</v>
      </c>
      <c r="T150" s="94">
        <v>144384423.80000001</v>
      </c>
      <c r="U150" s="94">
        <v>9466182379</v>
      </c>
      <c r="V150" s="94">
        <v>5716234929</v>
      </c>
      <c r="W150" s="94">
        <v>15182417308</v>
      </c>
      <c r="X150" s="94">
        <v>957377032</v>
      </c>
      <c r="Y150" s="94">
        <v>782682251.60000002</v>
      </c>
      <c r="Z150" s="94">
        <v>1740059284</v>
      </c>
      <c r="AA150" s="94">
        <v>7758937407</v>
      </c>
      <c r="AB150" s="94">
        <v>1545916393</v>
      </c>
      <c r="AC150" s="94">
        <v>9304853800</v>
      </c>
      <c r="AD150" s="91"/>
      <c r="AE150" s="91"/>
      <c r="AF150" s="91"/>
    </row>
    <row r="151" spans="1:38" s="68" customFormat="1" ht="21" customHeight="1">
      <c r="A151" s="83" t="s">
        <v>1</v>
      </c>
      <c r="B151" s="75" t="s">
        <v>83</v>
      </c>
      <c r="C151" s="95">
        <v>20236866599</v>
      </c>
      <c r="D151" s="95">
        <v>17625648272</v>
      </c>
      <c r="E151" s="95">
        <v>37862514872</v>
      </c>
      <c r="F151" s="95">
        <v>14257487037</v>
      </c>
      <c r="G151" s="95">
        <v>14770605518</v>
      </c>
      <c r="H151" s="95">
        <v>29028092555</v>
      </c>
      <c r="I151" s="95">
        <v>1183892328</v>
      </c>
      <c r="J151" s="95">
        <v>940745512</v>
      </c>
      <c r="K151" s="95">
        <v>2124637840</v>
      </c>
      <c r="L151" s="95">
        <v>105102148</v>
      </c>
      <c r="M151" s="95">
        <v>102219151</v>
      </c>
      <c r="N151" s="95">
        <v>207321299</v>
      </c>
      <c r="O151" s="95">
        <v>835239726</v>
      </c>
      <c r="P151" s="95">
        <v>883215290</v>
      </c>
      <c r="Q151" s="95">
        <v>1718455016</v>
      </c>
      <c r="R151" s="95">
        <v>1198150</v>
      </c>
      <c r="S151" s="95">
        <v>9935840</v>
      </c>
      <c r="T151" s="95">
        <v>11133990</v>
      </c>
      <c r="U151" s="95">
        <v>798566248</v>
      </c>
      <c r="V151" s="95">
        <v>269202851</v>
      </c>
      <c r="W151" s="95">
        <v>1067769098</v>
      </c>
      <c r="X151" s="95">
        <v>0</v>
      </c>
      <c r="Y151" s="95">
        <v>0</v>
      </c>
      <c r="Z151" s="95">
        <v>0</v>
      </c>
      <c r="AA151" s="95">
        <v>3055380963</v>
      </c>
      <c r="AB151" s="95">
        <v>649724110</v>
      </c>
      <c r="AC151" s="95">
        <v>3705105073</v>
      </c>
      <c r="AD151" s="91"/>
      <c r="AE151" s="91"/>
      <c r="AF151" s="91"/>
    </row>
    <row r="152" spans="1:38" s="68" customFormat="1" ht="19.75" customHeight="1">
      <c r="A152" s="84"/>
      <c r="B152" s="74" t="s">
        <v>84</v>
      </c>
      <c r="C152" s="95">
        <v>26165485814</v>
      </c>
      <c r="D152" s="95">
        <v>21785348538</v>
      </c>
      <c r="E152" s="95">
        <v>47950834353</v>
      </c>
      <c r="F152" s="95">
        <v>7767270381</v>
      </c>
      <c r="G152" s="95">
        <v>7231355587</v>
      </c>
      <c r="H152" s="95">
        <v>14998625968</v>
      </c>
      <c r="I152" s="95">
        <v>10769009282</v>
      </c>
      <c r="J152" s="95">
        <v>10710253408</v>
      </c>
      <c r="K152" s="95">
        <v>21479262690</v>
      </c>
      <c r="L152" s="95">
        <v>7316374</v>
      </c>
      <c r="M152" s="95">
        <v>9492315</v>
      </c>
      <c r="N152" s="95">
        <v>16808689</v>
      </c>
      <c r="O152" s="95">
        <v>74189374</v>
      </c>
      <c r="P152" s="95">
        <v>75960064</v>
      </c>
      <c r="Q152" s="95">
        <v>150149438</v>
      </c>
      <c r="R152" s="95">
        <v>293121</v>
      </c>
      <c r="S152" s="95">
        <v>4341891</v>
      </c>
      <c r="T152" s="95">
        <v>4635012</v>
      </c>
      <c r="U152" s="95">
        <v>1922387705</v>
      </c>
      <c r="V152" s="95">
        <v>2106516004</v>
      </c>
      <c r="W152" s="95">
        <v>4028903709</v>
      </c>
      <c r="X152" s="95">
        <v>957377032</v>
      </c>
      <c r="Y152" s="95">
        <v>782682252</v>
      </c>
      <c r="Z152" s="95">
        <v>1740059284</v>
      </c>
      <c r="AA152" s="95">
        <v>4667642545</v>
      </c>
      <c r="AB152" s="95">
        <v>864747017</v>
      </c>
      <c r="AC152" s="95">
        <v>5532389562</v>
      </c>
      <c r="AD152" s="91"/>
      <c r="AE152" s="91"/>
      <c r="AF152" s="91"/>
    </row>
    <row r="153" spans="1:38" s="68" customFormat="1" ht="21.65" customHeight="1" thickBot="1">
      <c r="A153" s="85"/>
      <c r="B153" s="78" t="s">
        <v>85</v>
      </c>
      <c r="C153" s="95">
        <v>55770013143</v>
      </c>
      <c r="D153" s="95">
        <v>44056118938</v>
      </c>
      <c r="E153" s="95">
        <v>99826132080</v>
      </c>
      <c r="F153" s="95">
        <v>34868606407</v>
      </c>
      <c r="G153" s="95">
        <v>25248732822</v>
      </c>
      <c r="H153" s="95">
        <v>60117339229</v>
      </c>
      <c r="I153" s="95">
        <v>13837011998</v>
      </c>
      <c r="J153" s="95">
        <v>14551239605</v>
      </c>
      <c r="K153" s="95">
        <v>28388251603</v>
      </c>
      <c r="L153" s="95">
        <v>7282546</v>
      </c>
      <c r="M153" s="95">
        <v>7917701</v>
      </c>
      <c r="N153" s="95">
        <v>15200247</v>
      </c>
      <c r="O153" s="95">
        <v>191090972</v>
      </c>
      <c r="P153" s="95">
        <v>832530943</v>
      </c>
      <c r="Q153" s="95">
        <v>1023621915</v>
      </c>
      <c r="R153" s="95">
        <v>84878895</v>
      </c>
      <c r="S153" s="95">
        <v>43736527</v>
      </c>
      <c r="T153" s="95">
        <v>128615422</v>
      </c>
      <c r="U153" s="95">
        <v>6745228426</v>
      </c>
      <c r="V153" s="95">
        <v>3340516075</v>
      </c>
      <c r="W153" s="95">
        <v>10085744500</v>
      </c>
      <c r="X153" s="95">
        <v>0</v>
      </c>
      <c r="Y153" s="95">
        <v>0</v>
      </c>
      <c r="Z153" s="95">
        <v>0</v>
      </c>
      <c r="AA153" s="95">
        <v>35913899</v>
      </c>
      <c r="AB153" s="95">
        <v>31445265</v>
      </c>
      <c r="AC153" s="95">
        <v>67359164</v>
      </c>
      <c r="AD153" s="91"/>
      <c r="AE153" s="91"/>
      <c r="AF153" s="91"/>
    </row>
    <row r="154" spans="1:38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8" s="68" customFormat="1">
      <c r="A155" s="108" t="s">
        <v>236</v>
      </c>
      <c r="B155" s="63" t="s">
        <v>83</v>
      </c>
      <c r="C155" s="90">
        <v>1219152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8" s="68" customFormat="1">
      <c r="A156" s="109"/>
      <c r="B156" s="63" t="s">
        <v>124</v>
      </c>
      <c r="C156" s="90">
        <v>5276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8" s="68" customFormat="1">
      <c r="A157" s="109"/>
      <c r="B157" s="63" t="s">
        <v>85</v>
      </c>
      <c r="C157" s="90">
        <v>3358</v>
      </c>
    </row>
    <row r="158" spans="1:38" s="68" customFormat="1">
      <c r="A158" s="109"/>
      <c r="B158" s="63" t="s">
        <v>64</v>
      </c>
      <c r="C158" s="80">
        <v>1227786</v>
      </c>
    </row>
    <row r="161" spans="1:32" s="68" customFormat="1" ht="21.65" customHeight="1">
      <c r="A161" s="67"/>
      <c r="B161" s="64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91"/>
      <c r="AE161" s="91"/>
      <c r="AF161" s="91"/>
    </row>
  </sheetData>
  <mergeCells count="52"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159"/>
  <sheetViews>
    <sheetView zoomScale="50" zoomScaleNormal="50" workbookViewId="0">
      <selection activeCell="C6" sqref="C6:E153"/>
    </sheetView>
  </sheetViews>
  <sheetFormatPr defaultColWidth="14.90625" defaultRowHeight="17"/>
  <cols>
    <col min="1" max="1" width="14.90625" style="67" customWidth="1"/>
    <col min="2" max="2" width="17.453125" style="64" customWidth="1"/>
    <col min="3" max="3" width="19" style="65" customWidth="1"/>
    <col min="4" max="4" width="19.453125" style="65" customWidth="1"/>
    <col min="5" max="5" width="20.1796875" style="65" customWidth="1"/>
    <col min="6" max="6" width="18.81640625" style="65" customWidth="1"/>
    <col min="7" max="7" width="18.90625" style="65" customWidth="1"/>
    <col min="8" max="8" width="20.36328125" style="65" customWidth="1"/>
    <col min="9" max="9" width="19.6328125" style="65" customWidth="1"/>
    <col min="10" max="10" width="19.36328125" style="65" customWidth="1"/>
    <col min="11" max="11" width="19.7265625" style="65" customWidth="1"/>
    <col min="12" max="13" width="14.90625" style="65" customWidth="1"/>
    <col min="14" max="14" width="16.453125" style="65" customWidth="1"/>
    <col min="15" max="15" width="17.90625" style="65" customWidth="1"/>
    <col min="16" max="16" width="18.90625" style="65" customWidth="1"/>
    <col min="17" max="17" width="17.6328125" style="65" customWidth="1"/>
    <col min="18" max="20" width="14.90625" style="65" customWidth="1"/>
    <col min="21" max="21" width="18.54296875" style="65" customWidth="1"/>
    <col min="22" max="22" width="18.6328125" style="65" customWidth="1"/>
    <col min="23" max="23" width="19.54296875" style="65" customWidth="1"/>
    <col min="24" max="24" width="15.81640625" style="65" customWidth="1"/>
    <col min="25" max="25" width="16.81640625" style="65" customWidth="1"/>
    <col min="26" max="26" width="18.453125" style="65" customWidth="1"/>
    <col min="27" max="27" width="18.08984375" style="65" customWidth="1"/>
    <col min="28" max="28" width="18.36328125" style="65" customWidth="1"/>
    <col min="29" max="29" width="17.90625" style="65" customWidth="1"/>
    <col min="30" max="16384" width="14.90625" style="66"/>
  </cols>
  <sheetData>
    <row r="1" spans="1:34" ht="37.4" customHeight="1">
      <c r="A1" s="113" t="s">
        <v>301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4" ht="37.5" customHeight="1">
      <c r="A2" s="114" t="s">
        <v>302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34" ht="20.399999999999999" customHeight="1">
      <c r="A3" s="123" t="s">
        <v>0</v>
      </c>
      <c r="B3" s="123" t="s">
        <v>303</v>
      </c>
      <c r="C3" s="121" t="s">
        <v>304</v>
      </c>
      <c r="D3" s="122"/>
      <c r="E3" s="122"/>
      <c r="F3" s="120" t="s">
        <v>305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19" t="s">
        <v>306</v>
      </c>
      <c r="V3" s="119"/>
      <c r="W3" s="119"/>
      <c r="X3" s="119"/>
      <c r="Y3" s="119"/>
      <c r="Z3" s="119"/>
      <c r="AA3" s="116" t="s">
        <v>307</v>
      </c>
      <c r="AB3" s="117"/>
      <c r="AC3" s="117"/>
    </row>
    <row r="4" spans="1:34" ht="20" customHeight="1">
      <c r="A4" s="124"/>
      <c r="B4" s="124" t="s">
        <v>303</v>
      </c>
      <c r="C4" s="122"/>
      <c r="D4" s="122"/>
      <c r="E4" s="122"/>
      <c r="F4" s="118" t="s">
        <v>308</v>
      </c>
      <c r="G4" s="118"/>
      <c r="H4" s="118"/>
      <c r="I4" s="116" t="s">
        <v>309</v>
      </c>
      <c r="J4" s="116"/>
      <c r="K4" s="116"/>
      <c r="L4" s="118" t="s">
        <v>310</v>
      </c>
      <c r="M4" s="118"/>
      <c r="N4" s="118"/>
      <c r="O4" s="116" t="s">
        <v>311</v>
      </c>
      <c r="P4" s="116"/>
      <c r="Q4" s="116"/>
      <c r="R4" s="118" t="s">
        <v>312</v>
      </c>
      <c r="S4" s="118"/>
      <c r="T4" s="118"/>
      <c r="U4" s="116" t="s">
        <v>313</v>
      </c>
      <c r="V4" s="116"/>
      <c r="W4" s="116"/>
      <c r="X4" s="115" t="s">
        <v>314</v>
      </c>
      <c r="Y4" s="115"/>
      <c r="Z4" s="115"/>
      <c r="AA4" s="117"/>
      <c r="AB4" s="117"/>
      <c r="AC4" s="117"/>
    </row>
    <row r="5" spans="1:34" ht="20" customHeight="1">
      <c r="A5" s="124"/>
      <c r="B5" s="124"/>
      <c r="C5" s="71" t="s">
        <v>315</v>
      </c>
      <c r="D5" s="73" t="s">
        <v>316</v>
      </c>
      <c r="E5" s="70" t="s">
        <v>317</v>
      </c>
      <c r="F5" s="71" t="s">
        <v>315</v>
      </c>
      <c r="G5" s="73" t="s">
        <v>316</v>
      </c>
      <c r="H5" s="70" t="s">
        <v>317</v>
      </c>
      <c r="I5" s="71" t="s">
        <v>315</v>
      </c>
      <c r="J5" s="73" t="s">
        <v>316</v>
      </c>
      <c r="K5" s="70" t="s">
        <v>317</v>
      </c>
      <c r="L5" s="71" t="s">
        <v>315</v>
      </c>
      <c r="M5" s="73" t="s">
        <v>316</v>
      </c>
      <c r="N5" s="70" t="s">
        <v>317</v>
      </c>
      <c r="O5" s="71" t="s">
        <v>315</v>
      </c>
      <c r="P5" s="73" t="s">
        <v>316</v>
      </c>
      <c r="Q5" s="70" t="s">
        <v>317</v>
      </c>
      <c r="R5" s="71" t="s">
        <v>315</v>
      </c>
      <c r="S5" s="73" t="s">
        <v>316</v>
      </c>
      <c r="T5" s="70" t="s">
        <v>317</v>
      </c>
      <c r="U5" s="71" t="s">
        <v>315</v>
      </c>
      <c r="V5" s="73" t="s">
        <v>316</v>
      </c>
      <c r="W5" s="70" t="s">
        <v>317</v>
      </c>
      <c r="X5" s="71" t="s">
        <v>315</v>
      </c>
      <c r="Y5" s="73" t="s">
        <v>316</v>
      </c>
      <c r="Z5" s="70" t="s">
        <v>317</v>
      </c>
      <c r="AA5" s="71" t="s">
        <v>315</v>
      </c>
      <c r="AB5" s="73" t="s">
        <v>316</v>
      </c>
      <c r="AC5" s="70" t="s">
        <v>317</v>
      </c>
    </row>
    <row r="6" spans="1:34" s="68" customFormat="1" ht="21" customHeight="1">
      <c r="A6" s="110" t="s">
        <v>318</v>
      </c>
      <c r="B6" s="62" t="s">
        <v>319</v>
      </c>
      <c r="C6" s="87">
        <v>9268473427</v>
      </c>
      <c r="D6" s="87">
        <v>16842503285</v>
      </c>
      <c r="E6" s="87">
        <v>26110976712</v>
      </c>
      <c r="F6" s="87">
        <v>7391785476</v>
      </c>
      <c r="G6" s="87">
        <v>15234456526</v>
      </c>
      <c r="H6" s="87">
        <v>22626242002</v>
      </c>
      <c r="I6" s="87">
        <v>793275537.10000002</v>
      </c>
      <c r="J6" s="87">
        <v>894058570.70000005</v>
      </c>
      <c r="K6" s="87">
        <v>1687334108</v>
      </c>
      <c r="L6" s="87">
        <v>0</v>
      </c>
      <c r="M6" s="87">
        <v>0</v>
      </c>
      <c r="N6" s="87">
        <v>0</v>
      </c>
      <c r="O6" s="87">
        <v>1004060371</v>
      </c>
      <c r="P6" s="87">
        <v>701758208.39999998</v>
      </c>
      <c r="Q6" s="87">
        <v>1705818579</v>
      </c>
      <c r="R6" s="87">
        <v>760594</v>
      </c>
      <c r="S6" s="87">
        <v>306337</v>
      </c>
      <c r="T6" s="87">
        <v>1066931</v>
      </c>
      <c r="U6" s="87">
        <v>78591450</v>
      </c>
      <c r="V6" s="87">
        <v>11258501.199999999</v>
      </c>
      <c r="W6" s="87">
        <v>89849951.200000003</v>
      </c>
      <c r="X6" s="87">
        <v>0</v>
      </c>
      <c r="Y6" s="87">
        <v>0</v>
      </c>
      <c r="Z6" s="87">
        <v>0</v>
      </c>
      <c r="AA6" s="87">
        <v>0</v>
      </c>
      <c r="AB6" s="87">
        <v>665141.17150000005</v>
      </c>
      <c r="AC6" s="87">
        <v>665141.17150000005</v>
      </c>
    </row>
    <row r="7" spans="1:34" s="68" customFormat="1" ht="21" customHeight="1">
      <c r="A7" s="111"/>
      <c r="B7" s="61" t="s">
        <v>320</v>
      </c>
      <c r="C7" s="87">
        <v>10344773525</v>
      </c>
      <c r="D7" s="87">
        <v>9964285458</v>
      </c>
      <c r="E7" s="87">
        <v>20309058983</v>
      </c>
      <c r="F7" s="87">
        <v>4009559359</v>
      </c>
      <c r="G7" s="87">
        <v>3912742218</v>
      </c>
      <c r="H7" s="87">
        <v>7922301577</v>
      </c>
      <c r="I7" s="87">
        <v>5800276236</v>
      </c>
      <c r="J7" s="87">
        <v>5970229606</v>
      </c>
      <c r="K7" s="87">
        <v>11770505841</v>
      </c>
      <c r="L7" s="87">
        <v>0</v>
      </c>
      <c r="M7" s="87">
        <v>0</v>
      </c>
      <c r="N7" s="87">
        <v>0</v>
      </c>
      <c r="O7" s="87">
        <v>102843437.8</v>
      </c>
      <c r="P7" s="87">
        <v>67056560</v>
      </c>
      <c r="Q7" s="87">
        <v>169899997.80000001</v>
      </c>
      <c r="R7" s="87">
        <v>0</v>
      </c>
      <c r="S7" s="87">
        <v>0</v>
      </c>
      <c r="T7" s="87">
        <v>0</v>
      </c>
      <c r="U7" s="87">
        <v>432094492</v>
      </c>
      <c r="V7" s="87">
        <v>14257075</v>
      </c>
      <c r="W7" s="87">
        <v>446351567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</row>
    <row r="8" spans="1:34" s="68" customFormat="1" ht="21" customHeight="1">
      <c r="A8" s="112"/>
      <c r="B8" s="61" t="s">
        <v>321</v>
      </c>
      <c r="C8" s="87">
        <v>34410867093</v>
      </c>
      <c r="D8" s="87">
        <v>41749241200</v>
      </c>
      <c r="E8" s="87">
        <v>76160108292</v>
      </c>
      <c r="F8" s="87">
        <v>23710940631</v>
      </c>
      <c r="G8" s="87">
        <v>30881177751</v>
      </c>
      <c r="H8" s="87">
        <v>54592118381</v>
      </c>
      <c r="I8" s="87">
        <v>10557461511</v>
      </c>
      <c r="J8" s="87">
        <v>10688698658</v>
      </c>
      <c r="K8" s="87">
        <v>21246160169</v>
      </c>
      <c r="L8" s="87">
        <v>0</v>
      </c>
      <c r="M8" s="87">
        <v>0</v>
      </c>
      <c r="N8" s="87">
        <v>0</v>
      </c>
      <c r="O8" s="87">
        <v>101045540.59999999</v>
      </c>
      <c r="P8" s="87">
        <v>167903489.09999999</v>
      </c>
      <c r="Q8" s="87">
        <v>268949029.69999999</v>
      </c>
      <c r="R8" s="87">
        <v>17803564</v>
      </c>
      <c r="S8" s="87">
        <v>3175063</v>
      </c>
      <c r="T8" s="87">
        <v>20978627</v>
      </c>
      <c r="U8" s="87">
        <v>23615846.02</v>
      </c>
      <c r="V8" s="87">
        <v>8286239.2029999997</v>
      </c>
      <c r="W8" s="87">
        <v>31902085.219999999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</row>
    <row r="9" spans="1:34" ht="21" customHeight="1" thickBot="1">
      <c r="A9" s="60" t="s">
        <v>322</v>
      </c>
      <c r="B9" s="59"/>
      <c r="C9" s="88">
        <v>54024114045</v>
      </c>
      <c r="D9" s="88">
        <v>68556029942</v>
      </c>
      <c r="E9" s="88">
        <v>122580000000</v>
      </c>
      <c r="F9" s="88">
        <v>35112285466</v>
      </c>
      <c r="G9" s="88">
        <v>50028376494</v>
      </c>
      <c r="H9" s="88">
        <v>85140661960</v>
      </c>
      <c r="I9" s="88">
        <v>17151013284</v>
      </c>
      <c r="J9" s="88">
        <v>17552986834</v>
      </c>
      <c r="K9" s="88">
        <v>34704000118</v>
      </c>
      <c r="L9" s="88">
        <v>0</v>
      </c>
      <c r="M9" s="88">
        <v>0</v>
      </c>
      <c r="N9" s="88">
        <v>0</v>
      </c>
      <c r="O9" s="88">
        <v>1207949349</v>
      </c>
      <c r="P9" s="88">
        <v>936718257.39999998</v>
      </c>
      <c r="Q9" s="88">
        <v>2144667607</v>
      </c>
      <c r="R9" s="88">
        <v>18564158</v>
      </c>
      <c r="S9" s="88">
        <v>3481400</v>
      </c>
      <c r="T9" s="88">
        <v>22045558</v>
      </c>
      <c r="U9" s="88">
        <v>534301788</v>
      </c>
      <c r="V9" s="88">
        <v>33801815.399999999</v>
      </c>
      <c r="W9" s="88">
        <v>568103603.39999998</v>
      </c>
      <c r="X9" s="88">
        <v>0</v>
      </c>
      <c r="Y9" s="88">
        <v>0</v>
      </c>
      <c r="Z9" s="88">
        <v>0</v>
      </c>
      <c r="AA9" s="88">
        <v>0</v>
      </c>
      <c r="AB9" s="88">
        <v>665141.17150000005</v>
      </c>
      <c r="AC9" s="88">
        <v>665141.17150000005</v>
      </c>
      <c r="AD9" s="68"/>
      <c r="AE9" s="68"/>
      <c r="AF9" s="68"/>
      <c r="AG9" s="68"/>
      <c r="AH9" s="68"/>
    </row>
    <row r="10" spans="1:34" s="68" customFormat="1" ht="21" customHeight="1">
      <c r="A10" s="110" t="s">
        <v>323</v>
      </c>
      <c r="B10" s="62" t="s">
        <v>319</v>
      </c>
      <c r="C10" s="87">
        <v>10387962</v>
      </c>
      <c r="D10" s="87">
        <v>183824</v>
      </c>
      <c r="E10" s="87">
        <v>10571786</v>
      </c>
      <c r="F10" s="87">
        <v>738865</v>
      </c>
      <c r="G10" s="87">
        <v>183824</v>
      </c>
      <c r="H10" s="87">
        <v>922689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9649097</v>
      </c>
      <c r="V10" s="87">
        <v>0</v>
      </c>
      <c r="W10" s="87">
        <v>9649097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</row>
    <row r="11" spans="1:34" s="68" customFormat="1" ht="21" customHeight="1">
      <c r="A11" s="111"/>
      <c r="B11" s="61" t="s">
        <v>320</v>
      </c>
      <c r="C11" s="87">
        <v>0</v>
      </c>
      <c r="D11" s="87">
        <v>14214623</v>
      </c>
      <c r="E11" s="87">
        <v>14214623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14214623</v>
      </c>
      <c r="W11" s="87">
        <v>14214623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</row>
    <row r="12" spans="1:34" s="68" customFormat="1" ht="21" customHeight="1">
      <c r="A12" s="112"/>
      <c r="B12" s="61" t="s">
        <v>321</v>
      </c>
      <c r="C12" s="87">
        <v>53541547.049999997</v>
      </c>
      <c r="D12" s="87">
        <v>96493113.760000005</v>
      </c>
      <c r="E12" s="87">
        <v>150034660.80000001</v>
      </c>
      <c r="F12" s="87">
        <v>42057789.049999997</v>
      </c>
      <c r="G12" s="87">
        <v>96493113.760000005</v>
      </c>
      <c r="H12" s="87">
        <v>138550902.80000001</v>
      </c>
      <c r="I12" s="87">
        <v>11483758</v>
      </c>
      <c r="J12" s="87">
        <v>0</v>
      </c>
      <c r="K12" s="87">
        <v>11483758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</row>
    <row r="13" spans="1:34" ht="21" customHeight="1" thickBot="1">
      <c r="A13" s="60" t="s">
        <v>322</v>
      </c>
      <c r="B13" s="59"/>
      <c r="C13" s="88">
        <v>63929509.049999997</v>
      </c>
      <c r="D13" s="88">
        <v>110891560.8</v>
      </c>
      <c r="E13" s="88">
        <v>174821069.80000001</v>
      </c>
      <c r="F13" s="88">
        <v>42796654.049999997</v>
      </c>
      <c r="G13" s="88">
        <v>96676937.760000005</v>
      </c>
      <c r="H13" s="88">
        <v>139473591.80000001</v>
      </c>
      <c r="I13" s="88">
        <v>11483758</v>
      </c>
      <c r="J13" s="88">
        <v>0</v>
      </c>
      <c r="K13" s="88">
        <v>11483758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9649097</v>
      </c>
      <c r="V13" s="88">
        <v>14214623</v>
      </c>
      <c r="W13" s="88">
        <v>23863720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68"/>
      <c r="AE13" s="68"/>
      <c r="AF13" s="68"/>
      <c r="AG13" s="68"/>
      <c r="AH13" s="68"/>
    </row>
    <row r="14" spans="1:34" s="68" customFormat="1" ht="21" customHeight="1">
      <c r="A14" s="110" t="s">
        <v>324</v>
      </c>
      <c r="B14" s="62" t="s">
        <v>319</v>
      </c>
      <c r="C14" s="87">
        <v>1636691813</v>
      </c>
      <c r="D14" s="87">
        <v>1272473978</v>
      </c>
      <c r="E14" s="87">
        <v>2909165790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1636691813</v>
      </c>
      <c r="AB14" s="87">
        <v>1272473978</v>
      </c>
      <c r="AC14" s="87">
        <v>2909165790</v>
      </c>
    </row>
    <row r="15" spans="1:34" s="68" customFormat="1" ht="21" customHeight="1">
      <c r="A15" s="111"/>
      <c r="B15" s="61" t="s">
        <v>320</v>
      </c>
      <c r="C15" s="87">
        <v>1801713650</v>
      </c>
      <c r="D15" s="87">
        <v>1452473972</v>
      </c>
      <c r="E15" s="87">
        <v>3254187621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26891925</v>
      </c>
      <c r="Y15" s="87">
        <v>184764451</v>
      </c>
      <c r="Z15" s="87">
        <v>211656376</v>
      </c>
      <c r="AA15" s="87">
        <v>1774821725</v>
      </c>
      <c r="AB15" s="87">
        <v>1267709521</v>
      </c>
      <c r="AC15" s="87">
        <v>3042531245</v>
      </c>
    </row>
    <row r="16" spans="1:34" s="68" customFormat="1" ht="21" customHeight="1">
      <c r="A16" s="112"/>
      <c r="B16" s="61" t="s">
        <v>321</v>
      </c>
      <c r="C16" s="87">
        <v>0</v>
      </c>
      <c r="D16" s="87">
        <v>41736791.770000003</v>
      </c>
      <c r="E16" s="87">
        <v>41736791.770000003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41736791.770000003</v>
      </c>
      <c r="AC16" s="87">
        <v>41736791.770000003</v>
      </c>
    </row>
    <row r="17" spans="1:34" ht="21" customHeight="1" thickBot="1">
      <c r="A17" s="60" t="s">
        <v>322</v>
      </c>
      <c r="B17" s="59"/>
      <c r="C17" s="88">
        <v>3438405462</v>
      </c>
      <c r="D17" s="88">
        <v>2766684741</v>
      </c>
      <c r="E17" s="88">
        <v>6205090203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26891925</v>
      </c>
      <c r="Y17" s="88">
        <v>184764451</v>
      </c>
      <c r="Z17" s="88">
        <v>211656376</v>
      </c>
      <c r="AA17" s="88">
        <v>3411513537</v>
      </c>
      <c r="AB17" s="88">
        <v>2581920290</v>
      </c>
      <c r="AC17" s="88">
        <v>5993433827</v>
      </c>
      <c r="AD17" s="68"/>
      <c r="AE17" s="68"/>
      <c r="AF17" s="68"/>
      <c r="AG17" s="68"/>
      <c r="AH17" s="68"/>
    </row>
    <row r="18" spans="1:34" s="68" customFormat="1" ht="21" customHeight="1">
      <c r="A18" s="110" t="s">
        <v>325</v>
      </c>
      <c r="B18" s="62" t="s">
        <v>319</v>
      </c>
      <c r="C18" s="87">
        <v>64209385.380000003</v>
      </c>
      <c r="D18" s="87">
        <v>31172268.489999998</v>
      </c>
      <c r="E18" s="87">
        <v>95381653.870000005</v>
      </c>
      <c r="F18" s="87">
        <v>14285458</v>
      </c>
      <c r="G18" s="87">
        <v>4658829</v>
      </c>
      <c r="H18" s="87">
        <v>18944287</v>
      </c>
      <c r="I18" s="87">
        <v>2171140</v>
      </c>
      <c r="J18" s="87">
        <v>670835</v>
      </c>
      <c r="K18" s="87">
        <v>2841975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47602795.200000003</v>
      </c>
      <c r="V18" s="87">
        <v>25476837.079999998</v>
      </c>
      <c r="W18" s="87">
        <v>73079632.280000001</v>
      </c>
      <c r="X18" s="87">
        <v>0</v>
      </c>
      <c r="Y18" s="87">
        <v>0</v>
      </c>
      <c r="Z18" s="87">
        <v>0</v>
      </c>
      <c r="AA18" s="87">
        <v>149992.18</v>
      </c>
      <c r="AB18" s="87">
        <v>365767.41</v>
      </c>
      <c r="AC18" s="87">
        <v>515759.59</v>
      </c>
    </row>
    <row r="19" spans="1:34" s="68" customFormat="1" ht="21" customHeight="1">
      <c r="A19" s="111"/>
      <c r="B19" s="61" t="s">
        <v>320</v>
      </c>
      <c r="C19" s="87">
        <v>1014537914</v>
      </c>
      <c r="D19" s="87">
        <v>371536884</v>
      </c>
      <c r="E19" s="87">
        <v>1386074799</v>
      </c>
      <c r="F19" s="87">
        <v>162065187.5</v>
      </c>
      <c r="G19" s="87">
        <v>6206610</v>
      </c>
      <c r="H19" s="87">
        <v>168271797.5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246503052</v>
      </c>
      <c r="V19" s="87">
        <v>60813633.619999997</v>
      </c>
      <c r="W19" s="87">
        <v>307316685.60000002</v>
      </c>
      <c r="X19" s="87">
        <v>605969675</v>
      </c>
      <c r="Y19" s="87">
        <v>304516640.39999998</v>
      </c>
      <c r="Z19" s="87">
        <v>910486315.39999998</v>
      </c>
      <c r="AA19" s="87">
        <v>0</v>
      </c>
      <c r="AB19" s="87">
        <v>0</v>
      </c>
      <c r="AC19" s="87">
        <v>0</v>
      </c>
    </row>
    <row r="20" spans="1:34" s="68" customFormat="1" ht="21" customHeight="1">
      <c r="A20" s="112"/>
      <c r="B20" s="61" t="s">
        <v>321</v>
      </c>
      <c r="C20" s="87">
        <v>1159422358</v>
      </c>
      <c r="D20" s="87">
        <v>823369632</v>
      </c>
      <c r="E20" s="87">
        <v>1982791990</v>
      </c>
      <c r="F20" s="87">
        <v>172165684.69999999</v>
      </c>
      <c r="G20" s="87">
        <v>467942325.89999998</v>
      </c>
      <c r="H20" s="87">
        <v>640108010.5</v>
      </c>
      <c r="I20" s="87">
        <v>4900401</v>
      </c>
      <c r="J20" s="87">
        <v>36427514</v>
      </c>
      <c r="K20" s="87">
        <v>41327915</v>
      </c>
      <c r="L20" s="87">
        <v>0</v>
      </c>
      <c r="M20" s="87">
        <v>0</v>
      </c>
      <c r="N20" s="87">
        <v>0</v>
      </c>
      <c r="O20" s="87">
        <v>125139254.3</v>
      </c>
      <c r="P20" s="87">
        <v>0</v>
      </c>
      <c r="Q20" s="87">
        <v>125139254.3</v>
      </c>
      <c r="R20" s="87">
        <v>0</v>
      </c>
      <c r="S20" s="87">
        <v>228160</v>
      </c>
      <c r="T20" s="87">
        <v>228160</v>
      </c>
      <c r="U20" s="87">
        <v>857217018</v>
      </c>
      <c r="V20" s="87">
        <v>318771632.10000002</v>
      </c>
      <c r="W20" s="87">
        <v>1175988650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</row>
    <row r="21" spans="1:34" ht="21" customHeight="1" thickBot="1">
      <c r="A21" s="60" t="s">
        <v>322</v>
      </c>
      <c r="B21" s="59"/>
      <c r="C21" s="88">
        <v>2238169658</v>
      </c>
      <c r="D21" s="88">
        <v>1226078785</v>
      </c>
      <c r="E21" s="88">
        <v>3464248442</v>
      </c>
      <c r="F21" s="88">
        <v>348516330.19999999</v>
      </c>
      <c r="G21" s="88">
        <v>478807764.89999998</v>
      </c>
      <c r="H21" s="88">
        <v>827324095</v>
      </c>
      <c r="I21" s="88">
        <v>7071541</v>
      </c>
      <c r="J21" s="88">
        <v>37098349</v>
      </c>
      <c r="K21" s="88">
        <v>44169890</v>
      </c>
      <c r="L21" s="88">
        <v>0</v>
      </c>
      <c r="M21" s="88">
        <v>0</v>
      </c>
      <c r="N21" s="88">
        <v>0</v>
      </c>
      <c r="O21" s="88">
        <v>125139254.3</v>
      </c>
      <c r="P21" s="88">
        <v>0</v>
      </c>
      <c r="Q21" s="88">
        <v>125139254.3</v>
      </c>
      <c r="R21" s="88">
        <v>0</v>
      </c>
      <c r="S21" s="88">
        <v>228160</v>
      </c>
      <c r="T21" s="88">
        <v>228160</v>
      </c>
      <c r="U21" s="88">
        <v>1151322865</v>
      </c>
      <c r="V21" s="88">
        <v>405062102.80000001</v>
      </c>
      <c r="W21" s="88">
        <v>1556384968</v>
      </c>
      <c r="X21" s="88">
        <v>605969675</v>
      </c>
      <c r="Y21" s="88">
        <v>304516640.39999998</v>
      </c>
      <c r="Z21" s="88">
        <v>910486315.39999998</v>
      </c>
      <c r="AA21" s="88">
        <v>149992.18</v>
      </c>
      <c r="AB21" s="88">
        <v>365767.41</v>
      </c>
      <c r="AC21" s="88">
        <v>515759.59</v>
      </c>
      <c r="AD21" s="68"/>
      <c r="AE21" s="68"/>
      <c r="AF21" s="68"/>
      <c r="AG21" s="68"/>
      <c r="AH21" s="68"/>
    </row>
    <row r="22" spans="1:34" s="68" customFormat="1" ht="21" customHeight="1">
      <c r="A22" s="110" t="s">
        <v>326</v>
      </c>
      <c r="B22" s="62" t="s">
        <v>319</v>
      </c>
      <c r="C22" s="87">
        <v>356571042.39999998</v>
      </c>
      <c r="D22" s="87">
        <v>36027751.640000001</v>
      </c>
      <c r="E22" s="87">
        <v>392598794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356571042.39999998</v>
      </c>
      <c r="AB22" s="87">
        <v>36027751.640000001</v>
      </c>
      <c r="AC22" s="87">
        <v>392598794</v>
      </c>
    </row>
    <row r="23" spans="1:34" s="68" customFormat="1" ht="21" customHeight="1">
      <c r="A23" s="111"/>
      <c r="B23" s="61" t="s">
        <v>320</v>
      </c>
      <c r="C23" s="87">
        <v>460326399.60000002</v>
      </c>
      <c r="D23" s="87">
        <v>91253036.010000005</v>
      </c>
      <c r="E23" s="87">
        <v>551579435.60000002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460326399.60000002</v>
      </c>
      <c r="AB23" s="87">
        <v>91253036.010000005</v>
      </c>
      <c r="AC23" s="87">
        <v>551579435.60000002</v>
      </c>
    </row>
    <row r="24" spans="1:34" s="68" customFormat="1" ht="21" customHeight="1">
      <c r="A24" s="112"/>
      <c r="B24" s="61" t="s">
        <v>321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</row>
    <row r="25" spans="1:34" ht="21" customHeight="1" thickBot="1">
      <c r="A25" s="60" t="s">
        <v>322</v>
      </c>
      <c r="B25" s="59"/>
      <c r="C25" s="88">
        <v>816897442</v>
      </c>
      <c r="D25" s="88">
        <v>127280787.59999999</v>
      </c>
      <c r="E25" s="88">
        <v>944178229.60000002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816897442</v>
      </c>
      <c r="AB25" s="88">
        <v>127280787.59999999</v>
      </c>
      <c r="AC25" s="88">
        <v>944178229.60000002</v>
      </c>
      <c r="AD25" s="68"/>
      <c r="AE25" s="68"/>
      <c r="AF25" s="68"/>
      <c r="AG25" s="68"/>
      <c r="AH25" s="68"/>
    </row>
    <row r="26" spans="1:34" s="68" customFormat="1" ht="21" customHeight="1">
      <c r="A26" s="110" t="s">
        <v>327</v>
      </c>
      <c r="B26" s="62" t="s">
        <v>319</v>
      </c>
      <c r="C26" s="87">
        <v>2859190</v>
      </c>
      <c r="D26" s="87">
        <v>2098796</v>
      </c>
      <c r="E26" s="87">
        <v>4957986</v>
      </c>
      <c r="F26" s="87">
        <v>2859190</v>
      </c>
      <c r="G26" s="87">
        <v>2098796</v>
      </c>
      <c r="H26" s="87">
        <v>4957986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</row>
    <row r="27" spans="1:34" s="68" customFormat="1" ht="21" customHeight="1">
      <c r="A27" s="111"/>
      <c r="B27" s="61" t="s">
        <v>320</v>
      </c>
      <c r="C27" s="87">
        <v>16419688</v>
      </c>
      <c r="D27" s="87">
        <v>60012869.890000001</v>
      </c>
      <c r="E27" s="87">
        <v>76432557.890000001</v>
      </c>
      <c r="F27" s="87">
        <v>16419688</v>
      </c>
      <c r="G27" s="87">
        <v>60012869.890000001</v>
      </c>
      <c r="H27" s="87">
        <v>76432557.890000001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</row>
    <row r="28" spans="1:34" s="68" customFormat="1" ht="21" customHeight="1">
      <c r="A28" s="112"/>
      <c r="B28" s="61" t="s">
        <v>321</v>
      </c>
      <c r="C28" s="87">
        <v>248189394.90000001</v>
      </c>
      <c r="D28" s="87">
        <v>351929762.60000002</v>
      </c>
      <c r="E28" s="87">
        <v>600119157.5</v>
      </c>
      <c r="F28" s="87">
        <v>232518016.19999999</v>
      </c>
      <c r="G28" s="87">
        <v>347736072.89999998</v>
      </c>
      <c r="H28" s="87">
        <v>580254089.10000002</v>
      </c>
      <c r="I28" s="87">
        <v>15671378.68</v>
      </c>
      <c r="J28" s="87">
        <v>1058188.105</v>
      </c>
      <c r="K28" s="87">
        <v>16729566.789999999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3135501.6</v>
      </c>
      <c r="W28" s="87">
        <v>3135501.6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</row>
    <row r="29" spans="1:34" ht="21" customHeight="1" thickBot="1">
      <c r="A29" s="60" t="s">
        <v>322</v>
      </c>
      <c r="B29" s="59"/>
      <c r="C29" s="88">
        <v>267468272.90000001</v>
      </c>
      <c r="D29" s="88">
        <v>414041428.39999998</v>
      </c>
      <c r="E29" s="88">
        <v>681509701.39999998</v>
      </c>
      <c r="F29" s="88">
        <v>251796894.19999999</v>
      </c>
      <c r="G29" s="88">
        <v>409847738.69999999</v>
      </c>
      <c r="H29" s="88">
        <v>661644633</v>
      </c>
      <c r="I29" s="88">
        <v>15671378.68</v>
      </c>
      <c r="J29" s="88">
        <v>1058188.105</v>
      </c>
      <c r="K29" s="88">
        <v>16729566.789999999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3135501.6</v>
      </c>
      <c r="W29" s="88">
        <v>3135501.6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68"/>
      <c r="AE29" s="68"/>
      <c r="AF29" s="68"/>
      <c r="AG29" s="68"/>
      <c r="AH29" s="68"/>
    </row>
    <row r="30" spans="1:34" s="68" customFormat="1" ht="21" customHeight="1">
      <c r="A30" s="110" t="s">
        <v>328</v>
      </c>
      <c r="B30" s="62" t="s">
        <v>319</v>
      </c>
      <c r="C30" s="87">
        <v>0</v>
      </c>
      <c r="D30" s="87">
        <v>3087020.04</v>
      </c>
      <c r="E30" s="87">
        <v>3087020.04</v>
      </c>
      <c r="F30" s="87">
        <v>0</v>
      </c>
      <c r="G30" s="87">
        <v>3087020.04</v>
      </c>
      <c r="H30" s="87">
        <v>3087020.04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</row>
    <row r="31" spans="1:34" s="68" customFormat="1" ht="21" customHeight="1">
      <c r="A31" s="111"/>
      <c r="B31" s="61" t="s">
        <v>320</v>
      </c>
      <c r="C31" s="87">
        <v>62529732</v>
      </c>
      <c r="D31" s="87">
        <v>88400782</v>
      </c>
      <c r="E31" s="87">
        <v>150930514</v>
      </c>
      <c r="F31" s="87">
        <v>787108</v>
      </c>
      <c r="G31" s="87">
        <v>10903492</v>
      </c>
      <c r="H31" s="87">
        <v>11690600</v>
      </c>
      <c r="I31" s="87">
        <v>3241524</v>
      </c>
      <c r="J31" s="87">
        <v>0</v>
      </c>
      <c r="K31" s="87">
        <v>3241524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58501100</v>
      </c>
      <c r="Y31" s="87">
        <v>77497290</v>
      </c>
      <c r="Z31" s="87">
        <v>135998390</v>
      </c>
      <c r="AA31" s="87">
        <v>0</v>
      </c>
      <c r="AB31" s="87">
        <v>0</v>
      </c>
      <c r="AC31" s="87">
        <v>0</v>
      </c>
    </row>
    <row r="32" spans="1:34" s="68" customFormat="1" ht="21" customHeight="1">
      <c r="A32" s="112"/>
      <c r="B32" s="61" t="s">
        <v>321</v>
      </c>
      <c r="C32" s="87">
        <v>193426238.19999999</v>
      </c>
      <c r="D32" s="87">
        <v>109269828.09999999</v>
      </c>
      <c r="E32" s="87">
        <v>302696066.39999998</v>
      </c>
      <c r="F32" s="87">
        <v>193425583.19999999</v>
      </c>
      <c r="G32" s="87">
        <v>104847274.8</v>
      </c>
      <c r="H32" s="87">
        <v>298272858.10000002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655</v>
      </c>
      <c r="P32" s="87">
        <v>269816</v>
      </c>
      <c r="Q32" s="87">
        <v>270471</v>
      </c>
      <c r="R32" s="87">
        <v>0</v>
      </c>
      <c r="S32" s="87">
        <v>100899</v>
      </c>
      <c r="T32" s="87">
        <v>100899</v>
      </c>
      <c r="U32" s="87">
        <v>0</v>
      </c>
      <c r="V32" s="87">
        <v>4051838.2969999998</v>
      </c>
      <c r="W32" s="87">
        <v>4051838.2969999998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</row>
    <row r="33" spans="1:34" ht="21" customHeight="1" thickBot="1">
      <c r="A33" s="60" t="s">
        <v>322</v>
      </c>
      <c r="B33" s="59"/>
      <c r="C33" s="88">
        <v>255955970.19999999</v>
      </c>
      <c r="D33" s="88">
        <v>200757630.09999999</v>
      </c>
      <c r="E33" s="88">
        <v>456713600.39999998</v>
      </c>
      <c r="F33" s="88">
        <v>194212691.19999999</v>
      </c>
      <c r="G33" s="88">
        <v>118837786.90000001</v>
      </c>
      <c r="H33" s="88">
        <v>313050478.10000002</v>
      </c>
      <c r="I33" s="88">
        <v>3241524</v>
      </c>
      <c r="J33" s="88">
        <v>0</v>
      </c>
      <c r="K33" s="88">
        <v>3241524</v>
      </c>
      <c r="L33" s="88">
        <v>0</v>
      </c>
      <c r="M33" s="88">
        <v>0</v>
      </c>
      <c r="N33" s="88">
        <v>0</v>
      </c>
      <c r="O33" s="88">
        <v>655</v>
      </c>
      <c r="P33" s="88">
        <v>269816</v>
      </c>
      <c r="Q33" s="88">
        <v>270471</v>
      </c>
      <c r="R33" s="88">
        <v>0</v>
      </c>
      <c r="S33" s="88">
        <v>100899</v>
      </c>
      <c r="T33" s="88">
        <v>100899</v>
      </c>
      <c r="U33" s="88">
        <v>0</v>
      </c>
      <c r="V33" s="88">
        <v>4051838.2969999998</v>
      </c>
      <c r="W33" s="88">
        <v>4051838.2969999998</v>
      </c>
      <c r="X33" s="88">
        <v>58501100</v>
      </c>
      <c r="Y33" s="88">
        <v>77497290</v>
      </c>
      <c r="Z33" s="88">
        <v>135998390</v>
      </c>
      <c r="AA33" s="88">
        <v>0</v>
      </c>
      <c r="AB33" s="88">
        <v>0</v>
      </c>
      <c r="AC33" s="88">
        <v>0</v>
      </c>
      <c r="AD33" s="68"/>
      <c r="AE33" s="68"/>
      <c r="AF33" s="68"/>
      <c r="AG33" s="68"/>
      <c r="AH33" s="68"/>
    </row>
    <row r="34" spans="1:34" s="68" customFormat="1" ht="21" customHeight="1">
      <c r="A34" s="110" t="s">
        <v>329</v>
      </c>
      <c r="B34" s="62" t="s">
        <v>319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</row>
    <row r="35" spans="1:34" s="68" customFormat="1" ht="21" customHeight="1">
      <c r="A35" s="111"/>
      <c r="B35" s="61" t="s">
        <v>320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</row>
    <row r="36" spans="1:34" s="68" customFormat="1" ht="21" customHeight="1">
      <c r="A36" s="112"/>
      <c r="B36" s="61" t="s">
        <v>321</v>
      </c>
      <c r="C36" s="87">
        <v>42231988</v>
      </c>
      <c r="D36" s="87">
        <v>53618035</v>
      </c>
      <c r="E36" s="87">
        <v>95850023</v>
      </c>
      <c r="F36" s="87">
        <v>42231988</v>
      </c>
      <c r="G36" s="87">
        <v>53618035</v>
      </c>
      <c r="H36" s="87">
        <v>95850023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</row>
    <row r="37" spans="1:34" ht="21" customHeight="1" thickBot="1">
      <c r="A37" s="60" t="s">
        <v>322</v>
      </c>
      <c r="B37" s="59"/>
      <c r="C37" s="88">
        <v>42231988</v>
      </c>
      <c r="D37" s="88">
        <v>53618035</v>
      </c>
      <c r="E37" s="88">
        <v>95850023</v>
      </c>
      <c r="F37" s="88">
        <v>42231988</v>
      </c>
      <c r="G37" s="88">
        <v>53618035</v>
      </c>
      <c r="H37" s="88">
        <v>95850023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68"/>
      <c r="AE37" s="68"/>
      <c r="AF37" s="68"/>
      <c r="AG37" s="68"/>
      <c r="AH37" s="68"/>
    </row>
    <row r="38" spans="1:34" s="68" customFormat="1" ht="21" customHeight="1">
      <c r="A38" s="110" t="s">
        <v>330</v>
      </c>
      <c r="B38" s="62" t="s">
        <v>319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</row>
    <row r="39" spans="1:34" s="68" customFormat="1" ht="21" customHeight="1">
      <c r="A39" s="111"/>
      <c r="B39" s="61" t="s">
        <v>320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</row>
    <row r="40" spans="1:34" s="68" customFormat="1" ht="21" customHeight="1">
      <c r="A40" s="112"/>
      <c r="B40" s="61" t="s">
        <v>321</v>
      </c>
      <c r="C40" s="87">
        <v>42820604.130000003</v>
      </c>
      <c r="D40" s="87">
        <v>33705804.630000003</v>
      </c>
      <c r="E40" s="87">
        <v>76526408.760000005</v>
      </c>
      <c r="F40" s="87">
        <v>42820604.130000003</v>
      </c>
      <c r="G40" s="87">
        <v>33705804.630000003</v>
      </c>
      <c r="H40" s="87">
        <v>76526408.760000005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0</v>
      </c>
    </row>
    <row r="41" spans="1:34" ht="21" customHeight="1" thickBot="1">
      <c r="A41" s="60" t="s">
        <v>322</v>
      </c>
      <c r="B41" s="59"/>
      <c r="C41" s="88">
        <v>42820604.130000003</v>
      </c>
      <c r="D41" s="88">
        <v>33705804.630000003</v>
      </c>
      <c r="E41" s="88">
        <v>76526408.760000005</v>
      </c>
      <c r="F41" s="88">
        <v>42820604.130000003</v>
      </c>
      <c r="G41" s="88">
        <v>33705804.630000003</v>
      </c>
      <c r="H41" s="88">
        <v>76526408.760000005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68"/>
      <c r="AE41" s="68"/>
      <c r="AF41" s="68"/>
      <c r="AG41" s="68"/>
      <c r="AH41" s="68"/>
    </row>
    <row r="42" spans="1:34" s="68" customFormat="1" ht="21" customHeight="1">
      <c r="A42" s="110" t="s">
        <v>331</v>
      </c>
      <c r="B42" s="62" t="s">
        <v>319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</row>
    <row r="43" spans="1:34" s="68" customFormat="1" ht="21" customHeight="1">
      <c r="A43" s="111"/>
      <c r="B43" s="61" t="s">
        <v>320</v>
      </c>
      <c r="C43" s="87">
        <v>11873791</v>
      </c>
      <c r="D43" s="87">
        <v>0</v>
      </c>
      <c r="E43" s="87">
        <v>11873791</v>
      </c>
      <c r="F43" s="87">
        <v>11873791</v>
      </c>
      <c r="G43" s="87">
        <v>0</v>
      </c>
      <c r="H43" s="87">
        <v>11873791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</row>
    <row r="44" spans="1:34" s="68" customFormat="1" ht="21" customHeight="1">
      <c r="A44" s="112"/>
      <c r="B44" s="61" t="s">
        <v>321</v>
      </c>
      <c r="C44" s="87">
        <v>53574712.170000002</v>
      </c>
      <c r="D44" s="87">
        <v>190624574.59999999</v>
      </c>
      <c r="E44" s="87">
        <v>244199286.80000001</v>
      </c>
      <c r="F44" s="87">
        <v>53567169.170000002</v>
      </c>
      <c r="G44" s="87">
        <v>183317895.90000001</v>
      </c>
      <c r="H44" s="87">
        <v>236885065.09999999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1154559</v>
      </c>
      <c r="Q44" s="87">
        <v>1154559</v>
      </c>
      <c r="R44" s="87">
        <v>7543</v>
      </c>
      <c r="S44" s="87">
        <v>311663</v>
      </c>
      <c r="T44" s="87">
        <v>319206</v>
      </c>
      <c r="U44" s="87">
        <v>0</v>
      </c>
      <c r="V44" s="87">
        <v>5840456.75</v>
      </c>
      <c r="W44" s="87">
        <v>5840456.75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</row>
    <row r="45" spans="1:34" ht="21" customHeight="1" thickBot="1">
      <c r="A45" s="60" t="s">
        <v>322</v>
      </c>
      <c r="B45" s="59"/>
      <c r="C45" s="88">
        <v>65448503.170000002</v>
      </c>
      <c r="D45" s="88">
        <v>190624574.59999999</v>
      </c>
      <c r="E45" s="88">
        <v>256073077.80000001</v>
      </c>
      <c r="F45" s="88">
        <v>65440960.170000002</v>
      </c>
      <c r="G45" s="88">
        <v>183317895.90000001</v>
      </c>
      <c r="H45" s="88">
        <v>248758856.09999999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1154559</v>
      </c>
      <c r="Q45" s="88">
        <v>1154559</v>
      </c>
      <c r="R45" s="88">
        <v>7543</v>
      </c>
      <c r="S45" s="88">
        <v>311663</v>
      </c>
      <c r="T45" s="88">
        <v>319206</v>
      </c>
      <c r="U45" s="88">
        <v>0</v>
      </c>
      <c r="V45" s="88">
        <v>5840456.75</v>
      </c>
      <c r="W45" s="88">
        <v>5840456.75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68"/>
      <c r="AE45" s="68"/>
      <c r="AF45" s="68"/>
      <c r="AG45" s="68"/>
      <c r="AH45" s="68"/>
    </row>
    <row r="46" spans="1:34" s="68" customFormat="1" ht="21" customHeight="1">
      <c r="A46" s="110" t="s">
        <v>332</v>
      </c>
      <c r="B46" s="62" t="s">
        <v>319</v>
      </c>
      <c r="C46" s="87">
        <v>0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</row>
    <row r="47" spans="1:34" s="68" customFormat="1" ht="21" customHeight="1">
      <c r="A47" s="111"/>
      <c r="B47" s="61" t="s">
        <v>320</v>
      </c>
      <c r="C47" s="87">
        <v>53903000</v>
      </c>
      <c r="D47" s="87">
        <v>19063800</v>
      </c>
      <c r="E47" s="87">
        <v>72966800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53903000</v>
      </c>
      <c r="Y47" s="87">
        <v>19063800</v>
      </c>
      <c r="Z47" s="87">
        <v>72966800</v>
      </c>
      <c r="AA47" s="87">
        <v>0</v>
      </c>
      <c r="AB47" s="87">
        <v>0</v>
      </c>
      <c r="AC47" s="87">
        <v>0</v>
      </c>
    </row>
    <row r="48" spans="1:34" s="68" customFormat="1" ht="21" customHeight="1">
      <c r="A48" s="112"/>
      <c r="B48" s="61" t="s">
        <v>321</v>
      </c>
      <c r="C48" s="87">
        <v>109810503.8</v>
      </c>
      <c r="D48" s="87">
        <v>136700452.5</v>
      </c>
      <c r="E48" s="87">
        <v>246510956.40000001</v>
      </c>
      <c r="F48" s="87">
        <v>109810503.8</v>
      </c>
      <c r="G48" s="87">
        <v>136217132</v>
      </c>
      <c r="H48" s="87">
        <v>246027635.80000001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v>483320.54560000001</v>
      </c>
      <c r="W48" s="87">
        <v>483320.54560000001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</row>
    <row r="49" spans="1:34" ht="21" customHeight="1" thickBot="1">
      <c r="A49" s="60" t="s">
        <v>322</v>
      </c>
      <c r="B49" s="59"/>
      <c r="C49" s="88">
        <v>163713503.80000001</v>
      </c>
      <c r="D49" s="88">
        <v>155764252.5</v>
      </c>
      <c r="E49" s="88">
        <v>319477756.39999998</v>
      </c>
      <c r="F49" s="88">
        <v>109810503.8</v>
      </c>
      <c r="G49" s="88">
        <v>136217132</v>
      </c>
      <c r="H49" s="88">
        <v>246027635.80000001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483320.54560000001</v>
      </c>
      <c r="W49" s="88">
        <v>483320.54560000001</v>
      </c>
      <c r="X49" s="88">
        <v>53903000</v>
      </c>
      <c r="Y49" s="88">
        <v>19063800</v>
      </c>
      <c r="Z49" s="88">
        <v>72966800</v>
      </c>
      <c r="AA49" s="88">
        <v>0</v>
      </c>
      <c r="AB49" s="88">
        <v>0</v>
      </c>
      <c r="AC49" s="88">
        <v>0</v>
      </c>
      <c r="AD49" s="68"/>
      <c r="AE49" s="68"/>
      <c r="AF49" s="68"/>
      <c r="AG49" s="68"/>
      <c r="AH49" s="68"/>
    </row>
    <row r="50" spans="1:34" s="68" customFormat="1" ht="21" customHeight="1">
      <c r="A50" s="110" t="s">
        <v>333</v>
      </c>
      <c r="B50" s="62" t="s">
        <v>319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0</v>
      </c>
      <c r="W50" s="87">
        <v>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</row>
    <row r="51" spans="1:34" s="68" customFormat="1" ht="21" customHeight="1">
      <c r="A51" s="111"/>
      <c r="B51" s="61" t="s">
        <v>320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</row>
    <row r="52" spans="1:34" s="68" customFormat="1" ht="21" customHeight="1">
      <c r="A52" s="112"/>
      <c r="B52" s="61" t="s">
        <v>321</v>
      </c>
      <c r="C52" s="87">
        <v>29315903</v>
      </c>
      <c r="D52" s="87">
        <v>5152159</v>
      </c>
      <c r="E52" s="87">
        <v>34468062</v>
      </c>
      <c r="F52" s="87">
        <v>29315903</v>
      </c>
      <c r="G52" s="87">
        <v>5152159</v>
      </c>
      <c r="H52" s="87">
        <v>34468062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</row>
    <row r="53" spans="1:34" ht="21" customHeight="1" thickBot="1">
      <c r="A53" s="60" t="s">
        <v>322</v>
      </c>
      <c r="B53" s="59"/>
      <c r="C53" s="88">
        <v>29315903</v>
      </c>
      <c r="D53" s="88">
        <v>5152159</v>
      </c>
      <c r="E53" s="88">
        <v>34468062</v>
      </c>
      <c r="F53" s="88">
        <v>29315903</v>
      </c>
      <c r="G53" s="88">
        <v>5152159</v>
      </c>
      <c r="H53" s="88">
        <v>34468062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68"/>
      <c r="AE53" s="68"/>
      <c r="AF53" s="68"/>
      <c r="AG53" s="68"/>
      <c r="AH53" s="68"/>
    </row>
    <row r="54" spans="1:34" s="68" customFormat="1" ht="21" customHeight="1">
      <c r="A54" s="110" t="s">
        <v>334</v>
      </c>
      <c r="B54" s="62" t="s">
        <v>319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</row>
    <row r="55" spans="1:34" s="68" customFormat="1" ht="21" customHeight="1">
      <c r="A55" s="111"/>
      <c r="B55" s="61" t="s">
        <v>320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</row>
    <row r="56" spans="1:34" s="68" customFormat="1" ht="21" customHeight="1">
      <c r="A56" s="112"/>
      <c r="B56" s="61" t="s">
        <v>321</v>
      </c>
      <c r="C56" s="87">
        <v>9237439.0920000002</v>
      </c>
      <c r="D56" s="87">
        <v>21998916.050000001</v>
      </c>
      <c r="E56" s="87">
        <v>31236355.140000001</v>
      </c>
      <c r="F56" s="87">
        <v>9237439.0920000002</v>
      </c>
      <c r="G56" s="87">
        <v>21998916.050000001</v>
      </c>
      <c r="H56" s="87">
        <v>31236355.140000001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7">
        <v>0</v>
      </c>
      <c r="P56" s="87">
        <v>0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v>0</v>
      </c>
      <c r="W56" s="87">
        <v>0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v>0</v>
      </c>
    </row>
    <row r="57" spans="1:34" ht="21" customHeight="1" thickBot="1">
      <c r="A57" s="60" t="s">
        <v>322</v>
      </c>
      <c r="B57" s="59"/>
      <c r="C57" s="88">
        <v>9237439.0920000002</v>
      </c>
      <c r="D57" s="88">
        <v>21998916.050000001</v>
      </c>
      <c r="E57" s="88">
        <v>31236355.140000001</v>
      </c>
      <c r="F57" s="88">
        <v>9237439.0920000002</v>
      </c>
      <c r="G57" s="88">
        <v>21998916.050000001</v>
      </c>
      <c r="H57" s="88">
        <v>31236355.140000001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68"/>
      <c r="AE57" s="68"/>
      <c r="AF57" s="68"/>
      <c r="AG57" s="68"/>
      <c r="AH57" s="68"/>
    </row>
    <row r="58" spans="1:34" s="68" customFormat="1" ht="21" customHeight="1">
      <c r="A58" s="110" t="s">
        <v>335</v>
      </c>
      <c r="B58" s="62" t="s">
        <v>319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</row>
    <row r="59" spans="1:34" s="68" customFormat="1" ht="21" customHeight="1">
      <c r="A59" s="111"/>
      <c r="B59" s="61" t="s">
        <v>320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v>0</v>
      </c>
    </row>
    <row r="60" spans="1:34" s="68" customFormat="1" ht="21" customHeight="1">
      <c r="A60" s="112"/>
      <c r="B60" s="61" t="s">
        <v>321</v>
      </c>
      <c r="C60" s="87">
        <v>22483245</v>
      </c>
      <c r="D60" s="87">
        <v>25530398</v>
      </c>
      <c r="E60" s="87">
        <v>48013643</v>
      </c>
      <c r="F60" s="87">
        <v>22483245</v>
      </c>
      <c r="G60" s="87">
        <v>25530398</v>
      </c>
      <c r="H60" s="87">
        <v>48013643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</row>
    <row r="61" spans="1:34" ht="21" customHeight="1" thickBot="1">
      <c r="A61" s="60" t="s">
        <v>322</v>
      </c>
      <c r="B61" s="59"/>
      <c r="C61" s="88">
        <v>22483245</v>
      </c>
      <c r="D61" s="88">
        <v>25530398</v>
      </c>
      <c r="E61" s="88">
        <v>48013643</v>
      </c>
      <c r="F61" s="88">
        <v>22483245</v>
      </c>
      <c r="G61" s="88">
        <v>25530398</v>
      </c>
      <c r="H61" s="88">
        <v>48013643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68"/>
      <c r="AE61" s="68"/>
      <c r="AF61" s="68"/>
      <c r="AG61" s="68"/>
      <c r="AH61" s="68"/>
    </row>
    <row r="62" spans="1:34" s="68" customFormat="1" ht="21" customHeight="1">
      <c r="A62" s="110" t="s">
        <v>336</v>
      </c>
      <c r="B62" s="62" t="s">
        <v>319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</row>
    <row r="63" spans="1:34" s="68" customFormat="1" ht="21" customHeight="1">
      <c r="A63" s="111"/>
      <c r="B63" s="61" t="s">
        <v>320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</row>
    <row r="64" spans="1:34" s="68" customFormat="1" ht="21" customHeight="1">
      <c r="A64" s="112"/>
      <c r="B64" s="61" t="s">
        <v>321</v>
      </c>
      <c r="C64" s="87">
        <v>10803098</v>
      </c>
      <c r="D64" s="87">
        <v>19688254.940000001</v>
      </c>
      <c r="E64" s="87">
        <v>30491352.940000001</v>
      </c>
      <c r="F64" s="87">
        <v>10803098</v>
      </c>
      <c r="G64" s="87">
        <v>19688254.940000001</v>
      </c>
      <c r="H64" s="87">
        <v>30491352.940000001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</row>
    <row r="65" spans="1:34" ht="21" customHeight="1" thickBot="1">
      <c r="A65" s="60" t="s">
        <v>322</v>
      </c>
      <c r="B65" s="59"/>
      <c r="C65" s="88">
        <v>10803098</v>
      </c>
      <c r="D65" s="88">
        <v>19688254.940000001</v>
      </c>
      <c r="E65" s="88">
        <v>30491352.940000001</v>
      </c>
      <c r="F65" s="88">
        <v>10803098</v>
      </c>
      <c r="G65" s="88">
        <v>19688254.940000001</v>
      </c>
      <c r="H65" s="88">
        <v>30491352.940000001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68"/>
      <c r="AE65" s="68"/>
      <c r="AF65" s="68"/>
      <c r="AG65" s="68"/>
      <c r="AH65" s="68"/>
    </row>
    <row r="66" spans="1:34" s="68" customFormat="1" ht="21" customHeight="1">
      <c r="A66" s="110" t="s">
        <v>337</v>
      </c>
      <c r="B66" s="62" t="s">
        <v>319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</row>
    <row r="67" spans="1:34" s="68" customFormat="1" ht="21" customHeight="1">
      <c r="A67" s="111"/>
      <c r="B67" s="61" t="s">
        <v>320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v>0</v>
      </c>
    </row>
    <row r="68" spans="1:34" s="68" customFormat="1" ht="21" customHeight="1">
      <c r="A68" s="112"/>
      <c r="B68" s="61" t="s">
        <v>321</v>
      </c>
      <c r="C68" s="87">
        <v>54062</v>
      </c>
      <c r="D68" s="87">
        <v>17112537</v>
      </c>
      <c r="E68" s="87">
        <v>17166599</v>
      </c>
      <c r="F68" s="87">
        <v>54062</v>
      </c>
      <c r="G68" s="87">
        <v>17112537</v>
      </c>
      <c r="H68" s="87">
        <v>17166599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v>0</v>
      </c>
    </row>
    <row r="69" spans="1:34" ht="21" customHeight="1" thickBot="1">
      <c r="A69" s="60" t="s">
        <v>322</v>
      </c>
      <c r="B69" s="59"/>
      <c r="C69" s="88">
        <v>54062</v>
      </c>
      <c r="D69" s="88">
        <v>17112537</v>
      </c>
      <c r="E69" s="88">
        <v>17166599</v>
      </c>
      <c r="F69" s="88">
        <v>54062</v>
      </c>
      <c r="G69" s="88">
        <v>17112537</v>
      </c>
      <c r="H69" s="88">
        <v>17166599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68"/>
      <c r="AE69" s="68"/>
      <c r="AF69" s="68"/>
      <c r="AG69" s="68"/>
      <c r="AH69" s="68"/>
    </row>
    <row r="70" spans="1:34" s="68" customFormat="1" ht="21" customHeight="1">
      <c r="A70" s="110" t="s">
        <v>338</v>
      </c>
      <c r="B70" s="62" t="s">
        <v>319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</row>
    <row r="71" spans="1:34" s="68" customFormat="1" ht="21" customHeight="1">
      <c r="A71" s="111"/>
      <c r="B71" s="61" t="s">
        <v>320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v>0</v>
      </c>
    </row>
    <row r="72" spans="1:34" s="68" customFormat="1" ht="21" customHeight="1">
      <c r="A72" s="112"/>
      <c r="B72" s="61" t="s">
        <v>321</v>
      </c>
      <c r="C72" s="87">
        <v>0</v>
      </c>
      <c r="D72" s="87">
        <v>1198747</v>
      </c>
      <c r="E72" s="87">
        <v>1198747</v>
      </c>
      <c r="F72" s="87">
        <v>0</v>
      </c>
      <c r="G72" s="87">
        <v>1198747</v>
      </c>
      <c r="H72" s="87">
        <v>1198747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</row>
    <row r="73" spans="1:34" ht="21" customHeight="1" thickBot="1">
      <c r="A73" s="60" t="s">
        <v>322</v>
      </c>
      <c r="B73" s="59"/>
      <c r="C73" s="88">
        <v>0</v>
      </c>
      <c r="D73" s="88">
        <v>1198747</v>
      </c>
      <c r="E73" s="88">
        <v>1198747</v>
      </c>
      <c r="F73" s="88">
        <v>0</v>
      </c>
      <c r="G73" s="88">
        <v>1198747</v>
      </c>
      <c r="H73" s="88">
        <v>1198747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68"/>
      <c r="AE73" s="68"/>
      <c r="AF73" s="68"/>
      <c r="AG73" s="68"/>
      <c r="AH73" s="68"/>
    </row>
    <row r="74" spans="1:34" s="68" customFormat="1" ht="21" customHeight="1">
      <c r="A74" s="110" t="s">
        <v>339</v>
      </c>
      <c r="B74" s="62" t="s">
        <v>319</v>
      </c>
      <c r="C74" s="87">
        <v>7552501591</v>
      </c>
      <c r="D74" s="87">
        <v>6781737936</v>
      </c>
      <c r="E74" s="87">
        <v>14334239526</v>
      </c>
      <c r="F74" s="87">
        <v>6891499370</v>
      </c>
      <c r="G74" s="87">
        <v>6504752405</v>
      </c>
      <c r="H74" s="87">
        <v>13396251776</v>
      </c>
      <c r="I74" s="87">
        <v>127508971.09999999</v>
      </c>
      <c r="J74" s="87">
        <v>105352563.7</v>
      </c>
      <c r="K74" s="87">
        <v>232861534.90000001</v>
      </c>
      <c r="L74" s="87">
        <v>83756395.209999993</v>
      </c>
      <c r="M74" s="87">
        <v>78613113.420000002</v>
      </c>
      <c r="N74" s="87">
        <v>162369508.59999999</v>
      </c>
      <c r="O74" s="87">
        <v>2749743</v>
      </c>
      <c r="P74" s="87">
        <v>7990793</v>
      </c>
      <c r="Q74" s="87">
        <v>10740536</v>
      </c>
      <c r="R74" s="87">
        <v>940048</v>
      </c>
      <c r="S74" s="87">
        <v>1019739</v>
      </c>
      <c r="T74" s="87">
        <v>1959787</v>
      </c>
      <c r="U74" s="87">
        <v>385757918</v>
      </c>
      <c r="V74" s="87">
        <v>63439742</v>
      </c>
      <c r="W74" s="87">
        <v>449197660</v>
      </c>
      <c r="X74" s="87">
        <v>0</v>
      </c>
      <c r="Y74" s="87">
        <v>0</v>
      </c>
      <c r="Z74" s="87">
        <v>0</v>
      </c>
      <c r="AA74" s="87">
        <v>60289144.950000003</v>
      </c>
      <c r="AB74" s="87">
        <v>20569579.460000001</v>
      </c>
      <c r="AC74" s="87">
        <v>80858724.409999996</v>
      </c>
    </row>
    <row r="75" spans="1:34" s="68" customFormat="1" ht="21" customHeight="1">
      <c r="A75" s="111"/>
      <c r="B75" s="61" t="s">
        <v>320</v>
      </c>
      <c r="C75" s="87">
        <v>3989656105</v>
      </c>
      <c r="D75" s="87">
        <v>2427035757</v>
      </c>
      <c r="E75" s="87">
        <v>6416691862</v>
      </c>
      <c r="F75" s="87">
        <v>1808081132</v>
      </c>
      <c r="G75" s="87">
        <v>1302439027</v>
      </c>
      <c r="H75" s="87">
        <v>3110520159</v>
      </c>
      <c r="I75" s="87">
        <v>69957395.879999995</v>
      </c>
      <c r="J75" s="87">
        <v>59092587.640000001</v>
      </c>
      <c r="K75" s="87">
        <v>129049983.5</v>
      </c>
      <c r="L75" s="87">
        <v>12944650</v>
      </c>
      <c r="M75" s="87">
        <v>10013680</v>
      </c>
      <c r="N75" s="87">
        <v>22958330</v>
      </c>
      <c r="O75" s="87">
        <v>0</v>
      </c>
      <c r="P75" s="87">
        <v>0</v>
      </c>
      <c r="Q75" s="87">
        <v>0</v>
      </c>
      <c r="R75" s="87">
        <v>0</v>
      </c>
      <c r="S75" s="87">
        <v>0</v>
      </c>
      <c r="T75" s="87">
        <v>0</v>
      </c>
      <c r="U75" s="87">
        <v>1903812088</v>
      </c>
      <c r="V75" s="87">
        <v>1055490462</v>
      </c>
      <c r="W75" s="87">
        <v>2959302550</v>
      </c>
      <c r="X75" s="87">
        <v>194836745</v>
      </c>
      <c r="Y75" s="87">
        <v>0</v>
      </c>
      <c r="Z75" s="87">
        <v>194836745</v>
      </c>
      <c r="AA75" s="87">
        <v>24095</v>
      </c>
      <c r="AB75" s="87">
        <v>0</v>
      </c>
      <c r="AC75" s="87">
        <v>24095</v>
      </c>
    </row>
    <row r="76" spans="1:34" s="68" customFormat="1" ht="21" customHeight="1">
      <c r="A76" s="112"/>
      <c r="B76" s="61" t="s">
        <v>321</v>
      </c>
      <c r="C76" s="87">
        <v>11083468604</v>
      </c>
      <c r="D76" s="87">
        <v>12805733007</v>
      </c>
      <c r="E76" s="87">
        <v>23889201611</v>
      </c>
      <c r="F76" s="87">
        <v>4604946291</v>
      </c>
      <c r="G76" s="87">
        <v>7612996531</v>
      </c>
      <c r="H76" s="87">
        <v>12217942821</v>
      </c>
      <c r="I76" s="87">
        <v>1383199442</v>
      </c>
      <c r="J76" s="87">
        <v>3203089233</v>
      </c>
      <c r="K76" s="87">
        <v>4586288675</v>
      </c>
      <c r="L76" s="87">
        <v>190130</v>
      </c>
      <c r="M76" s="87">
        <v>931677</v>
      </c>
      <c r="N76" s="87">
        <v>1121807</v>
      </c>
      <c r="O76" s="87">
        <v>0</v>
      </c>
      <c r="P76" s="87">
        <v>0</v>
      </c>
      <c r="Q76" s="87">
        <v>0</v>
      </c>
      <c r="R76" s="87">
        <v>0</v>
      </c>
      <c r="S76" s="87">
        <v>3381495</v>
      </c>
      <c r="T76" s="87">
        <v>3381495</v>
      </c>
      <c r="U76" s="87">
        <v>5095132742</v>
      </c>
      <c r="V76" s="87">
        <v>1985334071</v>
      </c>
      <c r="W76" s="87">
        <v>7080466813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87">
        <v>0</v>
      </c>
    </row>
    <row r="77" spans="1:34" ht="21" customHeight="1" thickBot="1">
      <c r="A77" s="60" t="s">
        <v>322</v>
      </c>
      <c r="B77" s="59"/>
      <c r="C77" s="88">
        <v>22625626301</v>
      </c>
      <c r="D77" s="88">
        <v>22014506699</v>
      </c>
      <c r="E77" s="88">
        <v>44640133000</v>
      </c>
      <c r="F77" s="88">
        <v>13304526793</v>
      </c>
      <c r="G77" s="88">
        <v>15420187963</v>
      </c>
      <c r="H77" s="88">
        <v>28724714756</v>
      </c>
      <c r="I77" s="88">
        <v>1580665809</v>
      </c>
      <c r="J77" s="88">
        <v>3367534384</v>
      </c>
      <c r="K77" s="88">
        <v>4948200193</v>
      </c>
      <c r="L77" s="88">
        <v>96891175.209999993</v>
      </c>
      <c r="M77" s="88">
        <v>89558470.420000002</v>
      </c>
      <c r="N77" s="88">
        <v>186449645.59999999</v>
      </c>
      <c r="O77" s="88">
        <v>2749743</v>
      </c>
      <c r="P77" s="88">
        <v>7990793</v>
      </c>
      <c r="Q77" s="88">
        <v>10740536</v>
      </c>
      <c r="R77" s="88">
        <v>940048</v>
      </c>
      <c r="S77" s="88">
        <v>4401234</v>
      </c>
      <c r="T77" s="88">
        <v>5341282</v>
      </c>
      <c r="U77" s="88">
        <v>7384702748</v>
      </c>
      <c r="V77" s="88">
        <v>3104264275</v>
      </c>
      <c r="W77" s="88">
        <v>10488967023</v>
      </c>
      <c r="X77" s="88">
        <v>194836745</v>
      </c>
      <c r="Y77" s="88">
        <v>0</v>
      </c>
      <c r="Z77" s="88">
        <v>194836745</v>
      </c>
      <c r="AA77" s="88">
        <v>60313239.950000003</v>
      </c>
      <c r="AB77" s="88">
        <v>20569579.460000001</v>
      </c>
      <c r="AC77" s="88">
        <v>80882819.409999996</v>
      </c>
      <c r="AD77" s="68"/>
      <c r="AE77" s="68"/>
      <c r="AF77" s="68"/>
      <c r="AG77" s="68"/>
      <c r="AH77" s="68"/>
    </row>
    <row r="78" spans="1:34" s="68" customFormat="1" ht="21" customHeight="1">
      <c r="A78" s="110" t="s">
        <v>340</v>
      </c>
      <c r="B78" s="62" t="s">
        <v>319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87">
        <v>0</v>
      </c>
    </row>
    <row r="79" spans="1:34" s="68" customFormat="1" ht="21" customHeight="1">
      <c r="A79" s="111"/>
      <c r="B79" s="61" t="s">
        <v>320</v>
      </c>
      <c r="C79" s="87">
        <v>566617721.79999995</v>
      </c>
      <c r="D79" s="87">
        <v>516433981.19999999</v>
      </c>
      <c r="E79" s="87">
        <v>1083051703</v>
      </c>
      <c r="F79" s="87">
        <v>566617721.79999995</v>
      </c>
      <c r="G79" s="87">
        <v>516433981.19999999</v>
      </c>
      <c r="H79" s="87">
        <v>1083051703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v>0</v>
      </c>
    </row>
    <row r="80" spans="1:34" s="68" customFormat="1" ht="21" customHeight="1">
      <c r="A80" s="112"/>
      <c r="B80" s="61" t="s">
        <v>321</v>
      </c>
      <c r="C80" s="87">
        <v>4297012880</v>
      </c>
      <c r="D80" s="87">
        <v>2240257612</v>
      </c>
      <c r="E80" s="87">
        <v>6537270492</v>
      </c>
      <c r="F80" s="87">
        <v>4297012880</v>
      </c>
      <c r="G80" s="87">
        <v>2240257612</v>
      </c>
      <c r="H80" s="87">
        <v>6537270492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87">
        <v>0</v>
      </c>
    </row>
    <row r="81" spans="1:34" ht="21" customHeight="1" thickBot="1">
      <c r="A81" s="60" t="s">
        <v>322</v>
      </c>
      <c r="B81" s="59"/>
      <c r="C81" s="88">
        <v>4863630602</v>
      </c>
      <c r="D81" s="88">
        <v>2756691593</v>
      </c>
      <c r="E81" s="88">
        <v>7620322195</v>
      </c>
      <c r="F81" s="88">
        <v>4863630602</v>
      </c>
      <c r="G81" s="88">
        <v>2756691593</v>
      </c>
      <c r="H81" s="88">
        <v>7620322195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68"/>
      <c r="AE81" s="68"/>
      <c r="AF81" s="68"/>
      <c r="AG81" s="68"/>
      <c r="AH81" s="68"/>
    </row>
    <row r="82" spans="1:34" s="68" customFormat="1" ht="21" customHeight="1">
      <c r="A82" s="110" t="s">
        <v>341</v>
      </c>
      <c r="B82" s="62" t="s">
        <v>319</v>
      </c>
      <c r="C82" s="87">
        <v>400347295.19999999</v>
      </c>
      <c r="D82" s="87">
        <v>539773353.10000002</v>
      </c>
      <c r="E82" s="87">
        <v>940120648.29999995</v>
      </c>
      <c r="F82" s="87">
        <v>392774671.19999999</v>
      </c>
      <c r="G82" s="87">
        <v>538083980.60000002</v>
      </c>
      <c r="H82" s="87">
        <v>930858651.79999995</v>
      </c>
      <c r="I82" s="87">
        <v>0</v>
      </c>
      <c r="J82" s="87">
        <v>1689372.5</v>
      </c>
      <c r="K82" s="87">
        <v>1689372.5</v>
      </c>
      <c r="L82" s="87">
        <v>0</v>
      </c>
      <c r="M82" s="87">
        <v>0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>
        <v>0</v>
      </c>
      <c r="U82" s="87">
        <v>7572624</v>
      </c>
      <c r="V82" s="87">
        <v>0</v>
      </c>
      <c r="W82" s="87">
        <v>7572624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v>0</v>
      </c>
    </row>
    <row r="83" spans="1:34" s="68" customFormat="1" ht="21" customHeight="1">
      <c r="A83" s="111"/>
      <c r="B83" s="61" t="s">
        <v>320</v>
      </c>
      <c r="C83" s="87">
        <v>113144533.09999999</v>
      </c>
      <c r="D83" s="87">
        <v>108297103</v>
      </c>
      <c r="E83" s="87">
        <v>221441636.09999999</v>
      </c>
      <c r="F83" s="87">
        <v>82437268</v>
      </c>
      <c r="G83" s="87">
        <v>77571659</v>
      </c>
      <c r="H83" s="87">
        <v>160008927</v>
      </c>
      <c r="I83" s="87">
        <v>30707265.140000001</v>
      </c>
      <c r="J83" s="87">
        <v>30725443.989999998</v>
      </c>
      <c r="K83" s="87">
        <v>61432709.140000001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v>0</v>
      </c>
    </row>
    <row r="84" spans="1:34" s="68" customFormat="1" ht="21" customHeight="1">
      <c r="A84" s="112"/>
      <c r="B84" s="61" t="s">
        <v>321</v>
      </c>
      <c r="C84" s="87">
        <v>516771187.69999999</v>
      </c>
      <c r="D84" s="87">
        <v>572562529.70000005</v>
      </c>
      <c r="E84" s="87">
        <v>1089333717</v>
      </c>
      <c r="F84" s="87">
        <v>498667700.69999999</v>
      </c>
      <c r="G84" s="87">
        <v>530291420.69999999</v>
      </c>
      <c r="H84" s="87">
        <v>1028959121</v>
      </c>
      <c r="I84" s="87">
        <v>18103487</v>
      </c>
      <c r="J84" s="87">
        <v>30078820</v>
      </c>
      <c r="K84" s="87">
        <v>48182307</v>
      </c>
      <c r="L84" s="87">
        <v>0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12192289</v>
      </c>
      <c r="T84" s="87">
        <v>12192289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v>0</v>
      </c>
    </row>
    <row r="85" spans="1:34" ht="21" customHeight="1" thickBot="1">
      <c r="A85" s="60" t="s">
        <v>322</v>
      </c>
      <c r="B85" s="59"/>
      <c r="C85" s="88">
        <v>1030263016</v>
      </c>
      <c r="D85" s="88">
        <v>1220632986</v>
      </c>
      <c r="E85" s="88">
        <v>2250896002</v>
      </c>
      <c r="F85" s="88">
        <v>973879639.89999998</v>
      </c>
      <c r="G85" s="88">
        <v>1145947060</v>
      </c>
      <c r="H85" s="88">
        <v>2119826700</v>
      </c>
      <c r="I85" s="88">
        <v>48810752.140000001</v>
      </c>
      <c r="J85" s="88">
        <v>62493636.490000002</v>
      </c>
      <c r="K85" s="88">
        <v>111304388.59999999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12192289</v>
      </c>
      <c r="T85" s="88">
        <v>12192289</v>
      </c>
      <c r="U85" s="88">
        <v>7572624</v>
      </c>
      <c r="V85" s="88">
        <v>0</v>
      </c>
      <c r="W85" s="88">
        <v>7572624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68"/>
      <c r="AE85" s="68"/>
      <c r="AF85" s="68"/>
      <c r="AG85" s="68"/>
      <c r="AH85" s="68"/>
    </row>
    <row r="86" spans="1:34" s="68" customFormat="1" ht="21" customHeight="1">
      <c r="A86" s="110" t="s">
        <v>342</v>
      </c>
      <c r="B86" s="62" t="s">
        <v>319</v>
      </c>
      <c r="C86" s="87">
        <v>12834653</v>
      </c>
      <c r="D86" s="87">
        <v>1798336</v>
      </c>
      <c r="E86" s="87">
        <v>14632989</v>
      </c>
      <c r="F86" s="87">
        <v>12834653</v>
      </c>
      <c r="G86" s="87">
        <v>1798336</v>
      </c>
      <c r="H86" s="87">
        <v>14632989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87">
        <v>0</v>
      </c>
    </row>
    <row r="87" spans="1:34" s="68" customFormat="1" ht="21" customHeight="1">
      <c r="A87" s="111"/>
      <c r="B87" s="61" t="s">
        <v>320</v>
      </c>
      <c r="C87" s="87">
        <v>7490487</v>
      </c>
      <c r="D87" s="87">
        <v>0</v>
      </c>
      <c r="E87" s="87">
        <v>7490487</v>
      </c>
      <c r="F87" s="87">
        <v>7490487</v>
      </c>
      <c r="G87" s="87">
        <v>0</v>
      </c>
      <c r="H87" s="87">
        <v>7490487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0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</row>
    <row r="88" spans="1:34" s="68" customFormat="1" ht="21" customHeight="1">
      <c r="A88" s="112"/>
      <c r="B88" s="61" t="s">
        <v>321</v>
      </c>
      <c r="C88" s="87">
        <v>32443018.059999999</v>
      </c>
      <c r="D88" s="87">
        <v>834154507.10000002</v>
      </c>
      <c r="E88" s="87">
        <v>866597525.20000005</v>
      </c>
      <c r="F88" s="87">
        <v>32443018.059999999</v>
      </c>
      <c r="G88" s="87">
        <v>834154507.10000002</v>
      </c>
      <c r="H88" s="87">
        <v>866597525.20000005</v>
      </c>
      <c r="I88" s="87">
        <v>0</v>
      </c>
      <c r="J88" s="87">
        <v>0</v>
      </c>
      <c r="K88" s="87">
        <v>0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87">
        <v>0</v>
      </c>
    </row>
    <row r="89" spans="1:34" ht="21" customHeight="1" thickBot="1">
      <c r="A89" s="60" t="s">
        <v>322</v>
      </c>
      <c r="B89" s="59"/>
      <c r="C89" s="88">
        <v>52768158.060000002</v>
      </c>
      <c r="D89" s="88">
        <v>835952843.10000002</v>
      </c>
      <c r="E89" s="88">
        <v>888721001.20000005</v>
      </c>
      <c r="F89" s="88">
        <v>52768158.060000002</v>
      </c>
      <c r="G89" s="88">
        <v>835952843.10000002</v>
      </c>
      <c r="H89" s="88">
        <v>888721001.20000005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68"/>
      <c r="AE89" s="68"/>
      <c r="AF89" s="68"/>
      <c r="AG89" s="68"/>
      <c r="AH89" s="68"/>
    </row>
    <row r="90" spans="1:34" s="68" customFormat="1" ht="21" customHeight="1">
      <c r="A90" s="110" t="s">
        <v>343</v>
      </c>
      <c r="B90" s="62" t="s">
        <v>319</v>
      </c>
      <c r="C90" s="87">
        <v>29541446.829999998</v>
      </c>
      <c r="D90" s="87">
        <v>19506285.23</v>
      </c>
      <c r="E90" s="87">
        <v>49047732.060000002</v>
      </c>
      <c r="F90" s="87">
        <v>29388948.829999998</v>
      </c>
      <c r="G90" s="87">
        <v>13091068.23</v>
      </c>
      <c r="H90" s="87">
        <v>42480017.060000002</v>
      </c>
      <c r="I90" s="87">
        <v>0</v>
      </c>
      <c r="J90" s="87">
        <v>6143342</v>
      </c>
      <c r="K90" s="87">
        <v>6143342</v>
      </c>
      <c r="L90" s="87">
        <v>0</v>
      </c>
      <c r="M90" s="87">
        <v>271875</v>
      </c>
      <c r="N90" s="87">
        <v>271875</v>
      </c>
      <c r="O90" s="87">
        <v>0</v>
      </c>
      <c r="P90" s="87">
        <v>0</v>
      </c>
      <c r="Q90" s="87">
        <v>0</v>
      </c>
      <c r="R90" s="87">
        <v>152498</v>
      </c>
      <c r="S90" s="87">
        <v>0</v>
      </c>
      <c r="T90" s="87">
        <v>152498</v>
      </c>
      <c r="U90" s="87">
        <v>0</v>
      </c>
      <c r="V90" s="87">
        <v>0</v>
      </c>
      <c r="W90" s="87">
        <v>0</v>
      </c>
      <c r="X90" s="87">
        <v>0</v>
      </c>
      <c r="Y90" s="87">
        <v>0</v>
      </c>
      <c r="Z90" s="87">
        <v>0</v>
      </c>
      <c r="AA90" s="87">
        <v>0</v>
      </c>
      <c r="AB90" s="87">
        <v>0</v>
      </c>
      <c r="AC90" s="87">
        <v>0</v>
      </c>
    </row>
    <row r="91" spans="1:34" s="68" customFormat="1" ht="21" customHeight="1">
      <c r="A91" s="111"/>
      <c r="B91" s="61" t="s">
        <v>320</v>
      </c>
      <c r="C91" s="87">
        <v>83383279.680000007</v>
      </c>
      <c r="D91" s="87">
        <v>33820182.640000001</v>
      </c>
      <c r="E91" s="87">
        <v>117203462.3</v>
      </c>
      <c r="F91" s="87">
        <v>0</v>
      </c>
      <c r="G91" s="87">
        <v>0</v>
      </c>
      <c r="H91" s="87">
        <v>0</v>
      </c>
      <c r="I91" s="87">
        <v>0</v>
      </c>
      <c r="J91" s="87">
        <v>4563337</v>
      </c>
      <c r="K91" s="87">
        <v>4563337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83383279.680000007</v>
      </c>
      <c r="V91" s="87">
        <v>29256845.640000001</v>
      </c>
      <c r="W91" s="87">
        <v>112640125.3</v>
      </c>
      <c r="X91" s="87">
        <v>0</v>
      </c>
      <c r="Y91" s="87">
        <v>0</v>
      </c>
      <c r="Z91" s="87">
        <v>0</v>
      </c>
      <c r="AA91" s="87">
        <v>0</v>
      </c>
      <c r="AB91" s="87">
        <v>0</v>
      </c>
      <c r="AC91" s="87">
        <v>0</v>
      </c>
    </row>
    <row r="92" spans="1:34" s="68" customFormat="1" ht="21" customHeight="1">
      <c r="A92" s="112"/>
      <c r="B92" s="61" t="s">
        <v>321</v>
      </c>
      <c r="C92" s="87">
        <v>19046094.350000001</v>
      </c>
      <c r="D92" s="87">
        <v>39753898.740000002</v>
      </c>
      <c r="E92" s="87">
        <v>58799993.090000004</v>
      </c>
      <c r="F92" s="87">
        <v>17037185</v>
      </c>
      <c r="G92" s="87">
        <v>25998331.739999998</v>
      </c>
      <c r="H92" s="87">
        <v>43035516.740000002</v>
      </c>
      <c r="I92" s="87">
        <v>0</v>
      </c>
      <c r="J92" s="87">
        <v>2011561</v>
      </c>
      <c r="K92" s="87">
        <v>2011561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2008909.3459999999</v>
      </c>
      <c r="S92" s="87">
        <v>11744006</v>
      </c>
      <c r="T92" s="87">
        <v>13752915.35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</row>
    <row r="93" spans="1:34" ht="21" customHeight="1" thickBot="1">
      <c r="A93" s="60" t="s">
        <v>322</v>
      </c>
      <c r="B93" s="59"/>
      <c r="C93" s="88">
        <v>131970820.90000001</v>
      </c>
      <c r="D93" s="88">
        <v>93080366.609999999</v>
      </c>
      <c r="E93" s="88">
        <v>225051187.5</v>
      </c>
      <c r="F93" s="88">
        <v>46426133.829999998</v>
      </c>
      <c r="G93" s="88">
        <v>39089399.969999999</v>
      </c>
      <c r="H93" s="88">
        <v>85515533.799999997</v>
      </c>
      <c r="I93" s="88">
        <v>0</v>
      </c>
      <c r="J93" s="88">
        <v>12718240</v>
      </c>
      <c r="K93" s="88">
        <v>12718240</v>
      </c>
      <c r="L93" s="88">
        <v>0</v>
      </c>
      <c r="M93" s="88">
        <v>271875</v>
      </c>
      <c r="N93" s="88">
        <v>271875</v>
      </c>
      <c r="O93" s="88">
        <v>0</v>
      </c>
      <c r="P93" s="88">
        <v>0</v>
      </c>
      <c r="Q93" s="88">
        <v>0</v>
      </c>
      <c r="R93" s="88">
        <v>2161407.3459999999</v>
      </c>
      <c r="S93" s="88">
        <v>11744006</v>
      </c>
      <c r="T93" s="88">
        <v>13905413.35</v>
      </c>
      <c r="U93" s="88">
        <v>83383279.680000007</v>
      </c>
      <c r="V93" s="88">
        <v>29256845.640000001</v>
      </c>
      <c r="W93" s="88">
        <v>112640125.3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  <c r="AC93" s="88">
        <v>0</v>
      </c>
      <c r="AD93" s="68"/>
      <c r="AE93" s="68"/>
      <c r="AF93" s="68"/>
      <c r="AG93" s="68"/>
      <c r="AH93" s="68"/>
    </row>
    <row r="94" spans="1:34" s="68" customFormat="1" ht="21" customHeight="1">
      <c r="A94" s="110" t="s">
        <v>344</v>
      </c>
      <c r="B94" s="62" t="s">
        <v>319</v>
      </c>
      <c r="C94" s="87">
        <v>0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</row>
    <row r="95" spans="1:34" s="68" customFormat="1" ht="21" customHeight="1">
      <c r="A95" s="111"/>
      <c r="B95" s="61" t="s">
        <v>320</v>
      </c>
      <c r="C95" s="87">
        <v>0</v>
      </c>
      <c r="D95" s="87">
        <v>0</v>
      </c>
      <c r="E95" s="87">
        <v>0</v>
      </c>
      <c r="F95" s="87">
        <v>0</v>
      </c>
      <c r="G95" s="87">
        <v>0</v>
      </c>
      <c r="H95" s="87">
        <v>0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</row>
    <row r="96" spans="1:34" s="68" customFormat="1" ht="21" customHeight="1">
      <c r="A96" s="112"/>
      <c r="B96" s="61" t="s">
        <v>321</v>
      </c>
      <c r="C96" s="87">
        <v>1253734</v>
      </c>
      <c r="D96" s="87">
        <v>7579922</v>
      </c>
      <c r="E96" s="87">
        <v>8833656</v>
      </c>
      <c r="F96" s="87">
        <v>1253734</v>
      </c>
      <c r="G96" s="87">
        <v>7579922</v>
      </c>
      <c r="H96" s="87">
        <v>8833656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</row>
    <row r="97" spans="1:34" ht="21" customHeight="1" thickBot="1">
      <c r="A97" s="60" t="s">
        <v>322</v>
      </c>
      <c r="B97" s="59"/>
      <c r="C97" s="88">
        <v>1253734</v>
      </c>
      <c r="D97" s="88">
        <v>7579922</v>
      </c>
      <c r="E97" s="88">
        <v>8833656</v>
      </c>
      <c r="F97" s="88">
        <v>1253734</v>
      </c>
      <c r="G97" s="88">
        <v>7579922</v>
      </c>
      <c r="H97" s="88">
        <v>8833656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  <c r="W97" s="88">
        <v>0</v>
      </c>
      <c r="X97" s="88">
        <v>0</v>
      </c>
      <c r="Y97" s="88">
        <v>0</v>
      </c>
      <c r="Z97" s="88">
        <v>0</v>
      </c>
      <c r="AA97" s="88">
        <v>0</v>
      </c>
      <c r="AB97" s="88">
        <v>0</v>
      </c>
      <c r="AC97" s="88">
        <v>0</v>
      </c>
      <c r="AD97" s="68"/>
      <c r="AE97" s="68"/>
      <c r="AF97" s="68"/>
      <c r="AG97" s="68"/>
      <c r="AH97" s="68"/>
    </row>
    <row r="98" spans="1:34" s="68" customFormat="1" ht="21" customHeight="1">
      <c r="A98" s="110" t="s">
        <v>345</v>
      </c>
      <c r="B98" s="62" t="s">
        <v>319</v>
      </c>
      <c r="C98" s="87">
        <v>0</v>
      </c>
      <c r="D98" s="87">
        <v>0</v>
      </c>
      <c r="E98" s="87">
        <v>0</v>
      </c>
      <c r="F98" s="87">
        <v>0</v>
      </c>
      <c r="G98" s="87">
        <v>0</v>
      </c>
      <c r="H98" s="87">
        <v>0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</row>
    <row r="99" spans="1:34" s="68" customFormat="1" ht="21" customHeight="1">
      <c r="A99" s="111"/>
      <c r="B99" s="61" t="s">
        <v>320</v>
      </c>
      <c r="C99" s="87">
        <v>155091</v>
      </c>
      <c r="D99" s="87">
        <v>374010</v>
      </c>
      <c r="E99" s="87">
        <v>529101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155091</v>
      </c>
      <c r="P99" s="87">
        <v>374010</v>
      </c>
      <c r="Q99" s="87">
        <v>529101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</row>
    <row r="100" spans="1:34" s="68" customFormat="1" ht="21" customHeight="1">
      <c r="A100" s="112"/>
      <c r="B100" s="61" t="s">
        <v>321</v>
      </c>
      <c r="C100" s="87">
        <v>3826977</v>
      </c>
      <c r="D100" s="87">
        <v>17560165</v>
      </c>
      <c r="E100" s="87">
        <v>21387142</v>
      </c>
      <c r="F100" s="87">
        <v>3826977</v>
      </c>
      <c r="G100" s="87">
        <v>9959617</v>
      </c>
      <c r="H100" s="87">
        <v>13786594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0</v>
      </c>
      <c r="P100" s="87">
        <v>7600548</v>
      </c>
      <c r="Q100" s="87">
        <v>7600548</v>
      </c>
      <c r="R100" s="87">
        <v>0</v>
      </c>
      <c r="S100" s="87">
        <v>0</v>
      </c>
      <c r="T100" s="87">
        <v>0</v>
      </c>
      <c r="U100" s="87"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</row>
    <row r="101" spans="1:34" ht="21" customHeight="1" thickBot="1">
      <c r="A101" s="60" t="s">
        <v>322</v>
      </c>
      <c r="B101" s="59"/>
      <c r="C101" s="88">
        <v>3982068</v>
      </c>
      <c r="D101" s="88">
        <v>17934175</v>
      </c>
      <c r="E101" s="88">
        <v>21916243</v>
      </c>
      <c r="F101" s="88">
        <v>3826977</v>
      </c>
      <c r="G101" s="88">
        <v>9959617</v>
      </c>
      <c r="H101" s="88">
        <v>13786594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155091</v>
      </c>
      <c r="P101" s="88">
        <v>7974558</v>
      </c>
      <c r="Q101" s="88">
        <v>8129649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68"/>
      <c r="AE101" s="68"/>
      <c r="AF101" s="68"/>
      <c r="AG101" s="68"/>
      <c r="AH101" s="68"/>
    </row>
    <row r="102" spans="1:34" s="68" customFormat="1" ht="21" customHeight="1">
      <c r="A102" s="110" t="s">
        <v>346</v>
      </c>
      <c r="B102" s="62" t="s">
        <v>319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</row>
    <row r="103" spans="1:34" s="68" customFormat="1" ht="21" customHeight="1">
      <c r="A103" s="111"/>
      <c r="B103" s="61" t="s">
        <v>320</v>
      </c>
      <c r="C103" s="87">
        <v>0</v>
      </c>
      <c r="D103" s="87">
        <v>488525</v>
      </c>
      <c r="E103" s="87">
        <v>488525</v>
      </c>
      <c r="F103" s="87">
        <v>0</v>
      </c>
      <c r="G103" s="87">
        <v>488525</v>
      </c>
      <c r="H103" s="87">
        <v>488525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87">
        <v>0</v>
      </c>
      <c r="R103" s="87">
        <v>0</v>
      </c>
      <c r="S103" s="87">
        <v>0</v>
      </c>
      <c r="T103" s="87">
        <v>0</v>
      </c>
      <c r="U103" s="87">
        <v>0</v>
      </c>
      <c r="V103" s="87">
        <v>0</v>
      </c>
      <c r="W103" s="87">
        <v>0</v>
      </c>
      <c r="X103" s="87">
        <v>0</v>
      </c>
      <c r="Y103" s="87">
        <v>0</v>
      </c>
      <c r="Z103" s="87">
        <v>0</v>
      </c>
      <c r="AA103" s="87">
        <v>0</v>
      </c>
      <c r="AB103" s="87">
        <v>0</v>
      </c>
      <c r="AC103" s="87">
        <v>0</v>
      </c>
    </row>
    <row r="104" spans="1:34" s="68" customFormat="1" ht="21" customHeight="1">
      <c r="A104" s="112"/>
      <c r="B104" s="61" t="s">
        <v>321</v>
      </c>
      <c r="C104" s="87">
        <v>83515972</v>
      </c>
      <c r="D104" s="87">
        <v>14123554</v>
      </c>
      <c r="E104" s="87">
        <v>97639526</v>
      </c>
      <c r="F104" s="87">
        <v>83515972</v>
      </c>
      <c r="G104" s="87">
        <v>14123554</v>
      </c>
      <c r="H104" s="87">
        <v>97639526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</row>
    <row r="105" spans="1:34" ht="21" customHeight="1" thickBot="1">
      <c r="A105" s="60" t="s">
        <v>322</v>
      </c>
      <c r="B105" s="59"/>
      <c r="C105" s="88">
        <v>83515972</v>
      </c>
      <c r="D105" s="88">
        <v>14612079</v>
      </c>
      <c r="E105" s="88">
        <v>98128051</v>
      </c>
      <c r="F105" s="88">
        <v>83515972</v>
      </c>
      <c r="G105" s="88">
        <v>14612079</v>
      </c>
      <c r="H105" s="88">
        <v>98128051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88">
        <v>0</v>
      </c>
      <c r="Q105" s="88">
        <v>0</v>
      </c>
      <c r="R105" s="88">
        <v>0</v>
      </c>
      <c r="S105" s="88">
        <v>0</v>
      </c>
      <c r="T105" s="88">
        <v>0</v>
      </c>
      <c r="U105" s="88">
        <v>0</v>
      </c>
      <c r="V105" s="88">
        <v>0</v>
      </c>
      <c r="W105" s="88">
        <v>0</v>
      </c>
      <c r="X105" s="88">
        <v>0</v>
      </c>
      <c r="Y105" s="88">
        <v>0</v>
      </c>
      <c r="Z105" s="88">
        <v>0</v>
      </c>
      <c r="AA105" s="88">
        <v>0</v>
      </c>
      <c r="AB105" s="88">
        <v>0</v>
      </c>
      <c r="AC105" s="88">
        <v>0</v>
      </c>
      <c r="AD105" s="68"/>
      <c r="AE105" s="68"/>
      <c r="AF105" s="68"/>
      <c r="AG105" s="68"/>
      <c r="AH105" s="68"/>
    </row>
    <row r="106" spans="1:34" s="68" customFormat="1" ht="21" customHeight="1">
      <c r="A106" s="110" t="s">
        <v>347</v>
      </c>
      <c r="B106" s="62" t="s">
        <v>319</v>
      </c>
      <c r="C106" s="87">
        <v>0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</row>
    <row r="107" spans="1:34" s="68" customFormat="1" ht="21" customHeight="1">
      <c r="A107" s="111"/>
      <c r="B107" s="61" t="s">
        <v>320</v>
      </c>
      <c r="C107" s="87">
        <v>0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87">
        <v>0</v>
      </c>
      <c r="T107" s="87">
        <v>0</v>
      </c>
      <c r="U107" s="87">
        <v>0</v>
      </c>
      <c r="V107" s="87">
        <v>0</v>
      </c>
      <c r="W107" s="87">
        <v>0</v>
      </c>
      <c r="X107" s="87">
        <v>0</v>
      </c>
      <c r="Y107" s="87">
        <v>0</v>
      </c>
      <c r="Z107" s="87">
        <v>0</v>
      </c>
      <c r="AA107" s="87">
        <v>0</v>
      </c>
      <c r="AB107" s="87">
        <v>0</v>
      </c>
      <c r="AC107" s="87">
        <v>0</v>
      </c>
    </row>
    <row r="108" spans="1:34" s="68" customFormat="1" ht="21" customHeight="1">
      <c r="A108" s="112"/>
      <c r="B108" s="61" t="s">
        <v>321</v>
      </c>
      <c r="C108" s="87">
        <v>63470472</v>
      </c>
      <c r="D108" s="87">
        <v>101873006</v>
      </c>
      <c r="E108" s="87">
        <v>165343478</v>
      </c>
      <c r="F108" s="87">
        <v>63470472</v>
      </c>
      <c r="G108" s="87">
        <v>101873006</v>
      </c>
      <c r="H108" s="87">
        <v>165343478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87">
        <v>0</v>
      </c>
      <c r="T108" s="87">
        <v>0</v>
      </c>
      <c r="U108" s="87">
        <v>0</v>
      </c>
      <c r="V108" s="87">
        <v>0</v>
      </c>
      <c r="W108" s="87">
        <v>0</v>
      </c>
      <c r="X108" s="87">
        <v>0</v>
      </c>
      <c r="Y108" s="87">
        <v>0</v>
      </c>
      <c r="Z108" s="87">
        <v>0</v>
      </c>
      <c r="AA108" s="87">
        <v>0</v>
      </c>
      <c r="AB108" s="87">
        <v>0</v>
      </c>
      <c r="AC108" s="87">
        <v>0</v>
      </c>
    </row>
    <row r="109" spans="1:34" ht="21" customHeight="1" thickBot="1">
      <c r="A109" s="60" t="s">
        <v>322</v>
      </c>
      <c r="B109" s="59"/>
      <c r="C109" s="88">
        <v>63470472</v>
      </c>
      <c r="D109" s="88">
        <v>101873006</v>
      </c>
      <c r="E109" s="88">
        <v>165343478</v>
      </c>
      <c r="F109" s="88">
        <v>63470472</v>
      </c>
      <c r="G109" s="88">
        <v>101873006</v>
      </c>
      <c r="H109" s="88">
        <v>165343478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0</v>
      </c>
      <c r="S109" s="88">
        <v>0</v>
      </c>
      <c r="T109" s="88">
        <v>0</v>
      </c>
      <c r="U109" s="88">
        <v>0</v>
      </c>
      <c r="V109" s="88">
        <v>0</v>
      </c>
      <c r="W109" s="88">
        <v>0</v>
      </c>
      <c r="X109" s="88">
        <v>0</v>
      </c>
      <c r="Y109" s="88">
        <v>0</v>
      </c>
      <c r="Z109" s="88">
        <v>0</v>
      </c>
      <c r="AA109" s="88">
        <v>0</v>
      </c>
      <c r="AB109" s="88">
        <v>0</v>
      </c>
      <c r="AC109" s="88">
        <v>0</v>
      </c>
      <c r="AD109" s="68"/>
      <c r="AE109" s="68"/>
      <c r="AF109" s="68"/>
      <c r="AG109" s="68"/>
      <c r="AH109" s="68"/>
    </row>
    <row r="110" spans="1:34" s="68" customFormat="1" ht="21" customHeight="1">
      <c r="A110" s="110" t="s">
        <v>348</v>
      </c>
      <c r="B110" s="62" t="s">
        <v>319</v>
      </c>
      <c r="C110" s="87">
        <v>0</v>
      </c>
      <c r="D110" s="87"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0</v>
      </c>
      <c r="AC110" s="87">
        <v>0</v>
      </c>
    </row>
    <row r="111" spans="1:34" s="68" customFormat="1" ht="21" customHeight="1">
      <c r="A111" s="111"/>
      <c r="B111" s="61" t="s">
        <v>320</v>
      </c>
      <c r="C111" s="87">
        <v>0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</row>
    <row r="112" spans="1:34" s="68" customFormat="1" ht="21" customHeight="1">
      <c r="A112" s="112"/>
      <c r="B112" s="61" t="s">
        <v>321</v>
      </c>
      <c r="C112" s="87">
        <v>49183601.420000002</v>
      </c>
      <c r="D112" s="87">
        <v>672505</v>
      </c>
      <c r="E112" s="87">
        <v>49856106.420000002</v>
      </c>
      <c r="F112" s="87">
        <v>49183601.420000002</v>
      </c>
      <c r="G112" s="87">
        <v>672505</v>
      </c>
      <c r="H112" s="87">
        <v>49856106.420000002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87">
        <v>0</v>
      </c>
      <c r="T112" s="87">
        <v>0</v>
      </c>
      <c r="U112" s="87">
        <v>0</v>
      </c>
      <c r="V112" s="87">
        <v>0</v>
      </c>
      <c r="W112" s="87">
        <v>0</v>
      </c>
      <c r="X112" s="87">
        <v>0</v>
      </c>
      <c r="Y112" s="87">
        <v>0</v>
      </c>
      <c r="Z112" s="87">
        <v>0</v>
      </c>
      <c r="AA112" s="87">
        <v>0</v>
      </c>
      <c r="AB112" s="87">
        <v>0</v>
      </c>
      <c r="AC112" s="87">
        <v>0</v>
      </c>
    </row>
    <row r="113" spans="1:34" ht="21" customHeight="1" thickBot="1">
      <c r="A113" s="60" t="s">
        <v>322</v>
      </c>
      <c r="B113" s="59"/>
      <c r="C113" s="88">
        <v>49183601.420000002</v>
      </c>
      <c r="D113" s="88">
        <v>672505</v>
      </c>
      <c r="E113" s="88">
        <v>49856106.420000002</v>
      </c>
      <c r="F113" s="88">
        <v>49183601.420000002</v>
      </c>
      <c r="G113" s="88">
        <v>672505</v>
      </c>
      <c r="H113" s="88">
        <v>49856106.420000002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68"/>
      <c r="AE113" s="68"/>
      <c r="AF113" s="68"/>
      <c r="AG113" s="68"/>
      <c r="AH113" s="68"/>
    </row>
    <row r="114" spans="1:34" s="68" customFormat="1" ht="21" customHeight="1">
      <c r="A114" s="110" t="s">
        <v>349</v>
      </c>
      <c r="B114" s="62" t="s">
        <v>319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v>0</v>
      </c>
      <c r="AC114" s="87">
        <v>0</v>
      </c>
    </row>
    <row r="115" spans="1:34" s="68" customFormat="1" ht="21" customHeight="1">
      <c r="A115" s="111"/>
      <c r="B115" s="61" t="s">
        <v>320</v>
      </c>
      <c r="C115" s="87">
        <v>0</v>
      </c>
      <c r="D115" s="87">
        <v>0</v>
      </c>
      <c r="E115" s="87">
        <v>0</v>
      </c>
      <c r="F115" s="87">
        <v>0</v>
      </c>
      <c r="G115" s="87">
        <v>0</v>
      </c>
      <c r="H115" s="87">
        <v>0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87">
        <v>0</v>
      </c>
      <c r="T115" s="87">
        <v>0</v>
      </c>
      <c r="U115" s="87">
        <v>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87">
        <v>0</v>
      </c>
    </row>
    <row r="116" spans="1:34" s="68" customFormat="1" ht="21" customHeight="1">
      <c r="A116" s="112"/>
      <c r="B116" s="61" t="s">
        <v>321</v>
      </c>
      <c r="C116" s="87">
        <v>0</v>
      </c>
      <c r="D116" s="87">
        <v>0</v>
      </c>
      <c r="E116" s="87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87">
        <v>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87">
        <v>0</v>
      </c>
    </row>
    <row r="117" spans="1:34" ht="21" customHeight="1" thickBot="1">
      <c r="A117" s="60" t="s">
        <v>322</v>
      </c>
      <c r="B117" s="59"/>
      <c r="C117" s="88">
        <v>0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68"/>
      <c r="AE117" s="68"/>
      <c r="AF117" s="68"/>
      <c r="AG117" s="68"/>
      <c r="AH117" s="68"/>
    </row>
    <row r="118" spans="1:34" s="68" customFormat="1" ht="21" customHeight="1">
      <c r="A118" s="110" t="s">
        <v>350</v>
      </c>
      <c r="B118" s="62" t="s">
        <v>319</v>
      </c>
      <c r="C118" s="87">
        <v>262501</v>
      </c>
      <c r="D118" s="87">
        <v>12801</v>
      </c>
      <c r="E118" s="87">
        <v>275302</v>
      </c>
      <c r="F118" s="87">
        <v>262501</v>
      </c>
      <c r="G118" s="87">
        <v>12801</v>
      </c>
      <c r="H118" s="87">
        <v>275302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</row>
    <row r="119" spans="1:34" s="68" customFormat="1" ht="21" customHeight="1">
      <c r="A119" s="111"/>
      <c r="B119" s="61" t="s">
        <v>320</v>
      </c>
      <c r="C119" s="87">
        <v>1639912</v>
      </c>
      <c r="D119" s="87">
        <v>0</v>
      </c>
      <c r="E119" s="87">
        <v>1639912</v>
      </c>
      <c r="F119" s="87">
        <v>1639912</v>
      </c>
      <c r="G119" s="87">
        <v>0</v>
      </c>
      <c r="H119" s="87">
        <v>1639912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</row>
    <row r="120" spans="1:34" s="68" customFormat="1" ht="21" customHeight="1">
      <c r="A120" s="112"/>
      <c r="B120" s="61" t="s">
        <v>321</v>
      </c>
      <c r="C120" s="87">
        <v>70382364.769999996</v>
      </c>
      <c r="D120" s="87">
        <v>31231570.760000002</v>
      </c>
      <c r="E120" s="87">
        <v>101613935.5</v>
      </c>
      <c r="F120" s="87">
        <v>39248530.549999997</v>
      </c>
      <c r="G120" s="87">
        <v>20569851.449999999</v>
      </c>
      <c r="H120" s="87">
        <v>59818382</v>
      </c>
      <c r="I120" s="87">
        <v>21398405</v>
      </c>
      <c r="J120" s="87">
        <v>8739299</v>
      </c>
      <c r="K120" s="87">
        <v>30137704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9735429.2280000001</v>
      </c>
      <c r="V120" s="87">
        <v>1922420.304</v>
      </c>
      <c r="W120" s="87">
        <v>11657849.529999999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</row>
    <row r="121" spans="1:34" ht="21" customHeight="1" thickBot="1">
      <c r="A121" s="60" t="s">
        <v>322</v>
      </c>
      <c r="B121" s="59"/>
      <c r="C121" s="88">
        <v>72284777.769999996</v>
      </c>
      <c r="D121" s="88">
        <v>31244371.760000002</v>
      </c>
      <c r="E121" s="88">
        <v>103529149.5</v>
      </c>
      <c r="F121" s="88">
        <v>41150943.549999997</v>
      </c>
      <c r="G121" s="88">
        <v>20582652.449999999</v>
      </c>
      <c r="H121" s="88">
        <v>61733596</v>
      </c>
      <c r="I121" s="88">
        <v>21398405</v>
      </c>
      <c r="J121" s="88">
        <v>8739299</v>
      </c>
      <c r="K121" s="88">
        <v>30137704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9735429.2280000001</v>
      </c>
      <c r="V121" s="88">
        <v>1922420.304</v>
      </c>
      <c r="W121" s="88">
        <v>11657849.529999999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68"/>
      <c r="AE121" s="68"/>
      <c r="AF121" s="68"/>
      <c r="AG121" s="68"/>
      <c r="AH121" s="68"/>
    </row>
    <row r="122" spans="1:34" s="68" customFormat="1" ht="21" customHeight="1">
      <c r="A122" s="110" t="s">
        <v>351</v>
      </c>
      <c r="B122" s="62" t="s">
        <v>319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87">
        <v>0</v>
      </c>
      <c r="T122" s="87">
        <v>0</v>
      </c>
      <c r="U122" s="87">
        <v>0</v>
      </c>
      <c r="V122" s="87">
        <v>0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87">
        <v>0</v>
      </c>
    </row>
    <row r="123" spans="1:34" s="68" customFormat="1" ht="21" customHeight="1">
      <c r="A123" s="111" t="s">
        <v>351</v>
      </c>
      <c r="B123" s="61" t="s">
        <v>320</v>
      </c>
      <c r="C123" s="87">
        <v>0</v>
      </c>
      <c r="D123" s="87">
        <v>0</v>
      </c>
      <c r="E123" s="87">
        <v>0</v>
      </c>
      <c r="F123" s="87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</row>
    <row r="124" spans="1:34" s="68" customFormat="1" ht="21" customHeight="1">
      <c r="A124" s="112"/>
      <c r="B124" s="61" t="s">
        <v>321</v>
      </c>
      <c r="C124" s="87">
        <v>0</v>
      </c>
      <c r="D124" s="87">
        <v>8871213.3499999996</v>
      </c>
      <c r="E124" s="87">
        <v>8871213.3499999996</v>
      </c>
      <c r="F124" s="87">
        <v>0</v>
      </c>
      <c r="G124" s="87">
        <v>8871213.3499999996</v>
      </c>
      <c r="H124" s="87">
        <v>8871213.3499999996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87">
        <v>0</v>
      </c>
    </row>
    <row r="125" spans="1:34" ht="21" customHeight="1" thickBot="1">
      <c r="A125" s="60" t="s">
        <v>322</v>
      </c>
      <c r="B125" s="59"/>
      <c r="C125" s="88">
        <v>0</v>
      </c>
      <c r="D125" s="88">
        <v>8871213.3499999996</v>
      </c>
      <c r="E125" s="88">
        <v>8871213.3499999996</v>
      </c>
      <c r="F125" s="88">
        <v>0</v>
      </c>
      <c r="G125" s="88">
        <v>8871213.3499999996</v>
      </c>
      <c r="H125" s="88">
        <v>8871213.3499999996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  <c r="P125" s="88">
        <v>0</v>
      </c>
      <c r="Q125" s="88">
        <v>0</v>
      </c>
      <c r="R125" s="88">
        <v>0</v>
      </c>
      <c r="S125" s="88">
        <v>0</v>
      </c>
      <c r="T125" s="88">
        <v>0</v>
      </c>
      <c r="U125" s="88">
        <v>0</v>
      </c>
      <c r="V125" s="88">
        <v>0</v>
      </c>
      <c r="W125" s="88">
        <v>0</v>
      </c>
      <c r="X125" s="88">
        <v>0</v>
      </c>
      <c r="Y125" s="88">
        <v>0</v>
      </c>
      <c r="Z125" s="88">
        <v>0</v>
      </c>
      <c r="AA125" s="88">
        <v>0</v>
      </c>
      <c r="AB125" s="88">
        <v>0</v>
      </c>
      <c r="AC125" s="88">
        <v>0</v>
      </c>
      <c r="AD125" s="68"/>
      <c r="AE125" s="68"/>
      <c r="AF125" s="68"/>
      <c r="AG125" s="68"/>
      <c r="AH125" s="68"/>
    </row>
    <row r="126" spans="1:34" s="68" customFormat="1" ht="21" customHeight="1">
      <c r="A126" s="110" t="s">
        <v>352</v>
      </c>
      <c r="B126" s="62" t="s">
        <v>319</v>
      </c>
      <c r="C126" s="87">
        <v>0</v>
      </c>
      <c r="D126" s="87">
        <v>14649690</v>
      </c>
      <c r="E126" s="87">
        <v>14649690</v>
      </c>
      <c r="F126" s="87">
        <v>0</v>
      </c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87">
        <v>0</v>
      </c>
      <c r="T126" s="87">
        <v>0</v>
      </c>
      <c r="U126" s="87">
        <v>0</v>
      </c>
      <c r="V126" s="87">
        <v>14649690</v>
      </c>
      <c r="W126" s="87">
        <v>14649690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87">
        <v>0</v>
      </c>
    </row>
    <row r="127" spans="1:34" s="68" customFormat="1" ht="21" customHeight="1">
      <c r="A127" s="111"/>
      <c r="B127" s="61" t="s">
        <v>320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87">
        <v>0</v>
      </c>
      <c r="P127" s="87">
        <v>0</v>
      </c>
      <c r="Q127" s="87">
        <v>0</v>
      </c>
      <c r="R127" s="87">
        <v>0</v>
      </c>
      <c r="S127" s="87">
        <v>0</v>
      </c>
      <c r="T127" s="87">
        <v>0</v>
      </c>
      <c r="U127" s="87">
        <v>0</v>
      </c>
      <c r="V127" s="87">
        <v>0</v>
      </c>
      <c r="W127" s="87">
        <v>0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87">
        <v>0</v>
      </c>
    </row>
    <row r="128" spans="1:34" s="68" customFormat="1" ht="21" customHeight="1">
      <c r="A128" s="112"/>
      <c r="B128" s="61" t="s">
        <v>321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87">
        <v>0</v>
      </c>
    </row>
    <row r="129" spans="1:34" ht="17.5" thickBot="1">
      <c r="A129" s="60" t="s">
        <v>322</v>
      </c>
      <c r="B129" s="59"/>
      <c r="C129" s="88">
        <v>0</v>
      </c>
      <c r="D129" s="88">
        <v>14649690</v>
      </c>
      <c r="E129" s="88">
        <v>14649690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  <c r="P129" s="88">
        <v>0</v>
      </c>
      <c r="Q129" s="88">
        <v>0</v>
      </c>
      <c r="R129" s="88">
        <v>0</v>
      </c>
      <c r="S129" s="88">
        <v>0</v>
      </c>
      <c r="T129" s="88">
        <v>0</v>
      </c>
      <c r="U129" s="88">
        <v>0</v>
      </c>
      <c r="V129" s="88">
        <v>14649690</v>
      </c>
      <c r="W129" s="88">
        <v>14649690</v>
      </c>
      <c r="X129" s="88">
        <v>0</v>
      </c>
      <c r="Y129" s="88">
        <v>0</v>
      </c>
      <c r="Z129" s="88">
        <v>0</v>
      </c>
      <c r="AA129" s="88">
        <v>0</v>
      </c>
      <c r="AB129" s="88">
        <v>0</v>
      </c>
      <c r="AC129" s="88">
        <v>0</v>
      </c>
      <c r="AD129" s="68"/>
      <c r="AE129" s="68"/>
      <c r="AF129" s="68"/>
      <c r="AG129" s="68"/>
      <c r="AH129" s="68"/>
    </row>
    <row r="130" spans="1:34" s="68" customFormat="1">
      <c r="A130" s="110" t="s">
        <v>353</v>
      </c>
      <c r="B130" s="62" t="s">
        <v>319</v>
      </c>
      <c r="C130" s="87">
        <v>0</v>
      </c>
      <c r="D130" s="87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0</v>
      </c>
      <c r="T130" s="87">
        <v>0</v>
      </c>
      <c r="U130" s="87">
        <v>0</v>
      </c>
      <c r="V130" s="87">
        <v>0</v>
      </c>
      <c r="W130" s="87">
        <v>0</v>
      </c>
      <c r="X130" s="87">
        <v>0</v>
      </c>
      <c r="Y130" s="87">
        <v>0</v>
      </c>
      <c r="Z130" s="87">
        <v>0</v>
      </c>
      <c r="AA130" s="87">
        <v>0</v>
      </c>
      <c r="AB130" s="87">
        <v>0</v>
      </c>
      <c r="AC130" s="87">
        <v>0</v>
      </c>
    </row>
    <row r="131" spans="1:34" s="68" customFormat="1">
      <c r="A131" s="111"/>
      <c r="B131" s="61" t="s">
        <v>320</v>
      </c>
      <c r="C131" s="87">
        <v>2230000</v>
      </c>
      <c r="D131" s="87">
        <v>0</v>
      </c>
      <c r="E131" s="87">
        <v>2230000</v>
      </c>
      <c r="F131" s="87">
        <v>0</v>
      </c>
      <c r="G131" s="87">
        <v>0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87">
        <v>0</v>
      </c>
      <c r="P131" s="87">
        <v>0</v>
      </c>
      <c r="Q131" s="87">
        <v>0</v>
      </c>
      <c r="R131" s="87">
        <v>0</v>
      </c>
      <c r="S131" s="87">
        <v>0</v>
      </c>
      <c r="T131" s="87">
        <v>0</v>
      </c>
      <c r="U131" s="87">
        <v>2230000</v>
      </c>
      <c r="V131" s="87">
        <v>0</v>
      </c>
      <c r="W131" s="87">
        <v>2230000</v>
      </c>
      <c r="X131" s="87">
        <v>0</v>
      </c>
      <c r="Y131" s="87">
        <v>0</v>
      </c>
      <c r="Z131" s="87">
        <v>0</v>
      </c>
      <c r="AA131" s="87">
        <v>0</v>
      </c>
      <c r="AB131" s="87">
        <v>0</v>
      </c>
      <c r="AC131" s="87">
        <v>0</v>
      </c>
    </row>
    <row r="132" spans="1:34" s="68" customFormat="1">
      <c r="A132" s="112"/>
      <c r="B132" s="61" t="s">
        <v>321</v>
      </c>
      <c r="C132" s="87">
        <v>0</v>
      </c>
      <c r="D132" s="87">
        <v>4080548.8020000001</v>
      </c>
      <c r="E132" s="87">
        <v>4080548.8020000001</v>
      </c>
      <c r="F132" s="87">
        <v>0</v>
      </c>
      <c r="G132" s="87">
        <v>4080548.8020000001</v>
      </c>
      <c r="H132" s="87">
        <v>4080548.8020000001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87">
        <v>0</v>
      </c>
      <c r="V132" s="87">
        <v>0</v>
      </c>
      <c r="W132" s="87">
        <v>0</v>
      </c>
      <c r="X132" s="87">
        <v>0</v>
      </c>
      <c r="Y132" s="87">
        <v>0</v>
      </c>
      <c r="Z132" s="87">
        <v>0</v>
      </c>
      <c r="AA132" s="87">
        <v>0</v>
      </c>
      <c r="AB132" s="87">
        <v>0</v>
      </c>
      <c r="AC132" s="87">
        <v>0</v>
      </c>
    </row>
    <row r="133" spans="1:34" ht="17.5" thickBot="1">
      <c r="A133" s="60" t="s">
        <v>322</v>
      </c>
      <c r="B133" s="59"/>
      <c r="C133" s="88">
        <v>2230000</v>
      </c>
      <c r="D133" s="88">
        <v>4080548.8020000001</v>
      </c>
      <c r="E133" s="88">
        <v>6310548.8020000001</v>
      </c>
      <c r="F133" s="88">
        <v>0</v>
      </c>
      <c r="G133" s="88">
        <v>4080548.8020000001</v>
      </c>
      <c r="H133" s="88">
        <v>4080548.8020000001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2230000</v>
      </c>
      <c r="V133" s="88">
        <v>0</v>
      </c>
      <c r="W133" s="88">
        <v>2230000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68"/>
      <c r="AE133" s="68"/>
      <c r="AF133" s="68"/>
      <c r="AG133" s="68"/>
      <c r="AH133" s="68"/>
    </row>
    <row r="134" spans="1:34" s="68" customFormat="1">
      <c r="A134" s="110" t="s">
        <v>354</v>
      </c>
      <c r="B134" s="62" t="s">
        <v>319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87">
        <v>0</v>
      </c>
    </row>
    <row r="135" spans="1:34" s="68" customFormat="1">
      <c r="A135" s="111"/>
      <c r="B135" s="61" t="s">
        <v>320</v>
      </c>
      <c r="C135" s="87">
        <v>0</v>
      </c>
      <c r="D135" s="87">
        <v>0</v>
      </c>
      <c r="E135" s="87">
        <v>0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</row>
    <row r="136" spans="1:34" s="68" customFormat="1">
      <c r="A136" s="112"/>
      <c r="B136" s="61" t="s">
        <v>321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  <c r="H136" s="87">
        <v>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  <c r="R136" s="87">
        <v>0</v>
      </c>
      <c r="S136" s="87">
        <v>0</v>
      </c>
      <c r="T136" s="87">
        <v>0</v>
      </c>
      <c r="U136" s="87">
        <v>0</v>
      </c>
      <c r="V136" s="87">
        <v>0</v>
      </c>
      <c r="W136" s="87">
        <v>0</v>
      </c>
      <c r="X136" s="87">
        <v>0</v>
      </c>
      <c r="Y136" s="87">
        <v>0</v>
      </c>
      <c r="Z136" s="87">
        <v>0</v>
      </c>
      <c r="AA136" s="87">
        <v>0</v>
      </c>
      <c r="AB136" s="87">
        <v>0</v>
      </c>
      <c r="AC136" s="87">
        <v>0</v>
      </c>
    </row>
    <row r="137" spans="1:34" ht="17.5" thickBot="1">
      <c r="A137" s="60" t="s">
        <v>322</v>
      </c>
      <c r="B137" s="59"/>
      <c r="C137" s="88">
        <v>0</v>
      </c>
      <c r="D137" s="88">
        <v>0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68"/>
      <c r="AE137" s="68"/>
      <c r="AF137" s="68"/>
      <c r="AG137" s="68"/>
      <c r="AH137" s="68"/>
    </row>
    <row r="138" spans="1:34" s="68" customFormat="1">
      <c r="A138" s="110" t="s">
        <v>355</v>
      </c>
      <c r="B138" s="62" t="s">
        <v>319</v>
      </c>
      <c r="C138" s="87">
        <v>0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</row>
    <row r="139" spans="1:34" s="68" customFormat="1">
      <c r="A139" s="111"/>
      <c r="B139" s="61" t="s">
        <v>320</v>
      </c>
      <c r="C139" s="87">
        <v>12104000</v>
      </c>
      <c r="D139" s="87">
        <v>24813200</v>
      </c>
      <c r="E139" s="87">
        <v>36917200</v>
      </c>
      <c r="F139" s="87">
        <v>0</v>
      </c>
      <c r="G139" s="87">
        <v>0</v>
      </c>
      <c r="H139" s="87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87">
        <v>0</v>
      </c>
      <c r="P139" s="87">
        <v>0</v>
      </c>
      <c r="Q139" s="87">
        <v>0</v>
      </c>
      <c r="R139" s="87">
        <v>0</v>
      </c>
      <c r="S139" s="87">
        <v>0</v>
      </c>
      <c r="T139" s="87">
        <v>0</v>
      </c>
      <c r="U139" s="87">
        <v>12104000</v>
      </c>
      <c r="V139" s="87">
        <v>24813200</v>
      </c>
      <c r="W139" s="87">
        <v>36917200</v>
      </c>
      <c r="X139" s="87">
        <v>0</v>
      </c>
      <c r="Y139" s="87">
        <v>0</v>
      </c>
      <c r="Z139" s="87">
        <v>0</v>
      </c>
      <c r="AA139" s="87">
        <v>0</v>
      </c>
      <c r="AB139" s="87">
        <v>0</v>
      </c>
      <c r="AC139" s="87">
        <v>0</v>
      </c>
    </row>
    <row r="140" spans="1:34" s="68" customFormat="1">
      <c r="A140" s="112"/>
      <c r="B140" s="61" t="s">
        <v>321</v>
      </c>
      <c r="C140" s="87">
        <v>41713557</v>
      </c>
      <c r="D140" s="87">
        <v>29658295</v>
      </c>
      <c r="E140" s="87">
        <v>71371852</v>
      </c>
      <c r="F140" s="87">
        <v>41157262</v>
      </c>
      <c r="G140" s="87">
        <v>29658295</v>
      </c>
      <c r="H140" s="87">
        <v>70815557</v>
      </c>
      <c r="I140" s="87">
        <v>556295</v>
      </c>
      <c r="J140" s="87">
        <v>0</v>
      </c>
      <c r="K140" s="87">
        <v>556295</v>
      </c>
      <c r="L140" s="87">
        <v>0</v>
      </c>
      <c r="M140" s="87">
        <v>0</v>
      </c>
      <c r="N140" s="87">
        <v>0</v>
      </c>
      <c r="O140" s="87">
        <v>0</v>
      </c>
      <c r="P140" s="87">
        <v>0</v>
      </c>
      <c r="Q140" s="87">
        <v>0</v>
      </c>
      <c r="R140" s="87">
        <v>0</v>
      </c>
      <c r="S140" s="87">
        <v>0</v>
      </c>
      <c r="T140" s="87">
        <v>0</v>
      </c>
      <c r="U140" s="87">
        <v>0</v>
      </c>
      <c r="V140" s="87">
        <v>0</v>
      </c>
      <c r="W140" s="87">
        <v>0</v>
      </c>
      <c r="X140" s="87">
        <v>0</v>
      </c>
      <c r="Y140" s="87">
        <v>0</v>
      </c>
      <c r="Z140" s="87">
        <v>0</v>
      </c>
      <c r="AA140" s="87">
        <v>0</v>
      </c>
      <c r="AB140" s="87">
        <v>0</v>
      </c>
      <c r="AC140" s="87">
        <v>0</v>
      </c>
    </row>
    <row r="141" spans="1:34" ht="17.5" thickBot="1">
      <c r="A141" s="60" t="s">
        <v>322</v>
      </c>
      <c r="B141" s="59"/>
      <c r="C141" s="88">
        <v>53817557</v>
      </c>
      <c r="D141" s="88">
        <v>54471495</v>
      </c>
      <c r="E141" s="88">
        <v>108289052</v>
      </c>
      <c r="F141" s="88">
        <v>41157262</v>
      </c>
      <c r="G141" s="88">
        <v>29658295</v>
      </c>
      <c r="H141" s="88">
        <v>70815557</v>
      </c>
      <c r="I141" s="88">
        <v>556295</v>
      </c>
      <c r="J141" s="88">
        <v>0</v>
      </c>
      <c r="K141" s="88">
        <v>556295</v>
      </c>
      <c r="L141" s="88">
        <v>0</v>
      </c>
      <c r="M141" s="88">
        <v>0</v>
      </c>
      <c r="N141" s="88">
        <v>0</v>
      </c>
      <c r="O141" s="88">
        <v>0</v>
      </c>
      <c r="P141" s="88">
        <v>0</v>
      </c>
      <c r="Q141" s="88">
        <v>0</v>
      </c>
      <c r="R141" s="88">
        <v>0</v>
      </c>
      <c r="S141" s="88">
        <v>0</v>
      </c>
      <c r="T141" s="88">
        <v>0</v>
      </c>
      <c r="U141" s="88">
        <v>12104000</v>
      </c>
      <c r="V141" s="88">
        <v>24813200</v>
      </c>
      <c r="W141" s="88">
        <v>36917200</v>
      </c>
      <c r="X141" s="88">
        <v>0</v>
      </c>
      <c r="Y141" s="88">
        <v>0</v>
      </c>
      <c r="Z141" s="88">
        <v>0</v>
      </c>
      <c r="AA141" s="88">
        <v>0</v>
      </c>
      <c r="AB141" s="88">
        <v>0</v>
      </c>
      <c r="AC141" s="88">
        <v>0</v>
      </c>
      <c r="AD141" s="68"/>
      <c r="AE141" s="68"/>
      <c r="AF141" s="68"/>
      <c r="AG141" s="68"/>
      <c r="AH141" s="68"/>
    </row>
    <row r="142" spans="1:34" s="68" customFormat="1">
      <c r="A142" s="110" t="s">
        <v>356</v>
      </c>
      <c r="B142" s="62" t="s">
        <v>319</v>
      </c>
      <c r="C142" s="87">
        <v>0</v>
      </c>
      <c r="D142" s="87">
        <v>0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  <c r="R142" s="87">
        <v>0</v>
      </c>
      <c r="S142" s="87">
        <v>0</v>
      </c>
      <c r="T142" s="87">
        <v>0</v>
      </c>
      <c r="U142" s="87">
        <v>0</v>
      </c>
      <c r="V142" s="87">
        <v>0</v>
      </c>
      <c r="W142" s="87">
        <v>0</v>
      </c>
      <c r="X142" s="87">
        <v>0</v>
      </c>
      <c r="Y142" s="87">
        <v>0</v>
      </c>
      <c r="Z142" s="87">
        <v>0</v>
      </c>
      <c r="AA142" s="87">
        <v>0</v>
      </c>
      <c r="AB142" s="87">
        <v>0</v>
      </c>
      <c r="AC142" s="87">
        <v>0</v>
      </c>
    </row>
    <row r="143" spans="1:34" s="68" customFormat="1">
      <c r="A143" s="111"/>
      <c r="B143" s="61" t="s">
        <v>320</v>
      </c>
      <c r="C143" s="87">
        <v>0</v>
      </c>
      <c r="D143" s="87">
        <v>0</v>
      </c>
      <c r="E143" s="87">
        <v>0</v>
      </c>
      <c r="F143" s="87">
        <v>0</v>
      </c>
      <c r="G143" s="87">
        <v>0</v>
      </c>
      <c r="H143" s="87">
        <v>0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  <c r="O143" s="87">
        <v>0</v>
      </c>
      <c r="P143" s="87">
        <v>0</v>
      </c>
      <c r="Q143" s="87">
        <v>0</v>
      </c>
      <c r="R143" s="87">
        <v>0</v>
      </c>
      <c r="S143" s="87">
        <v>0</v>
      </c>
      <c r="T143" s="87">
        <v>0</v>
      </c>
      <c r="U143" s="87">
        <v>0</v>
      </c>
      <c r="V143" s="87">
        <v>0</v>
      </c>
      <c r="W143" s="87">
        <v>0</v>
      </c>
      <c r="X143" s="87">
        <v>0</v>
      </c>
      <c r="Y143" s="87">
        <v>0</v>
      </c>
      <c r="Z143" s="87">
        <v>0</v>
      </c>
      <c r="AA143" s="87">
        <v>0</v>
      </c>
      <c r="AB143" s="87">
        <v>0</v>
      </c>
      <c r="AC143" s="87">
        <v>0</v>
      </c>
    </row>
    <row r="144" spans="1:34" s="68" customFormat="1">
      <c r="A144" s="112"/>
      <c r="B144" s="61" t="s">
        <v>321</v>
      </c>
      <c r="C144" s="87">
        <v>4024994</v>
      </c>
      <c r="D144" s="87">
        <v>15241791</v>
      </c>
      <c r="E144" s="87">
        <v>19266785</v>
      </c>
      <c r="F144" s="87">
        <v>4024994</v>
      </c>
      <c r="G144" s="87">
        <v>15241791</v>
      </c>
      <c r="H144" s="87">
        <v>19266785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  <c r="R144" s="87">
        <v>0</v>
      </c>
      <c r="S144" s="87">
        <v>0</v>
      </c>
      <c r="T144" s="87">
        <v>0</v>
      </c>
      <c r="U144" s="87">
        <v>0</v>
      </c>
      <c r="V144" s="87">
        <v>0</v>
      </c>
      <c r="W144" s="87">
        <v>0</v>
      </c>
      <c r="X144" s="87">
        <v>0</v>
      </c>
      <c r="Y144" s="87">
        <v>0</v>
      </c>
      <c r="Z144" s="87">
        <v>0</v>
      </c>
      <c r="AA144" s="87">
        <v>0</v>
      </c>
      <c r="AB144" s="87">
        <v>0</v>
      </c>
      <c r="AC144" s="87">
        <v>0</v>
      </c>
    </row>
    <row r="145" spans="1:34" ht="17.5" thickBot="1">
      <c r="A145" s="60" t="s">
        <v>322</v>
      </c>
      <c r="B145" s="59"/>
      <c r="C145" s="88">
        <v>4024994</v>
      </c>
      <c r="D145" s="88">
        <v>15241791</v>
      </c>
      <c r="E145" s="88">
        <v>19266785</v>
      </c>
      <c r="F145" s="88">
        <v>4024994</v>
      </c>
      <c r="G145" s="88">
        <v>15241791</v>
      </c>
      <c r="H145" s="88">
        <v>19266785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0</v>
      </c>
      <c r="V145" s="88">
        <v>0</v>
      </c>
      <c r="W145" s="88">
        <v>0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68"/>
      <c r="AE145" s="68"/>
      <c r="AF145" s="68"/>
      <c r="AG145" s="68"/>
      <c r="AH145" s="68"/>
    </row>
    <row r="146" spans="1:34" s="68" customFormat="1">
      <c r="A146" s="110" t="s">
        <v>357</v>
      </c>
      <c r="B146" s="62" t="s">
        <v>319</v>
      </c>
      <c r="C146" s="87">
        <v>0</v>
      </c>
      <c r="D146" s="87">
        <v>0</v>
      </c>
      <c r="E146" s="87">
        <v>0</v>
      </c>
      <c r="F146" s="87">
        <v>0</v>
      </c>
      <c r="G146" s="87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</row>
    <row r="147" spans="1:34" s="68" customFormat="1">
      <c r="A147" s="111"/>
      <c r="B147" s="61" t="s">
        <v>320</v>
      </c>
      <c r="C147" s="87">
        <v>0</v>
      </c>
      <c r="D147" s="87">
        <v>6085765</v>
      </c>
      <c r="E147" s="87">
        <v>6085765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6085765</v>
      </c>
      <c r="W147" s="87">
        <v>6085765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</row>
    <row r="148" spans="1:34" s="68" customFormat="1">
      <c r="A148" s="112"/>
      <c r="B148" s="61" t="s">
        <v>321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v>0</v>
      </c>
      <c r="W148" s="87">
        <v>0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</row>
    <row r="149" spans="1:34" ht="17.5" thickBot="1">
      <c r="A149" s="60" t="s">
        <v>322</v>
      </c>
      <c r="B149" s="59"/>
      <c r="C149" s="88">
        <v>0</v>
      </c>
      <c r="D149" s="88">
        <v>6085765</v>
      </c>
      <c r="E149" s="88">
        <v>6085765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0</v>
      </c>
      <c r="V149" s="88">
        <v>6085765</v>
      </c>
      <c r="W149" s="88">
        <v>6085765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68"/>
      <c r="AE149" s="68"/>
      <c r="AF149" s="68"/>
      <c r="AG149" s="68"/>
      <c r="AH149" s="68"/>
    </row>
    <row r="150" spans="1:34" s="68" customFormat="1" ht="17.5" thickBot="1">
      <c r="A150" s="76" t="s">
        <v>358</v>
      </c>
      <c r="B150" s="77"/>
      <c r="C150" s="89">
        <v>90529070779</v>
      </c>
      <c r="D150" s="89">
        <v>101124339605</v>
      </c>
      <c r="E150" s="86">
        <v>191653410383</v>
      </c>
      <c r="F150" s="86">
        <v>55810621121</v>
      </c>
      <c r="G150" s="86">
        <v>72041087091</v>
      </c>
      <c r="H150" s="86">
        <v>127851708212</v>
      </c>
      <c r="I150" s="86">
        <v>18839912747</v>
      </c>
      <c r="J150" s="86">
        <v>21042628931</v>
      </c>
      <c r="K150" s="86">
        <v>39882541678</v>
      </c>
      <c r="L150" s="86">
        <v>96891175.209999993</v>
      </c>
      <c r="M150" s="86">
        <v>89830345.420000002</v>
      </c>
      <c r="N150" s="86">
        <v>186721520.59999999</v>
      </c>
      <c r="O150" s="86">
        <v>1335994093</v>
      </c>
      <c r="P150" s="86">
        <v>954107983.39999998</v>
      </c>
      <c r="Q150" s="86">
        <v>2290102076</v>
      </c>
      <c r="R150" s="86">
        <v>21673156.350000001</v>
      </c>
      <c r="S150" s="86">
        <v>32459651</v>
      </c>
      <c r="T150" s="86">
        <v>54132807.350000001</v>
      </c>
      <c r="U150" s="86">
        <v>9195001831</v>
      </c>
      <c r="V150" s="86">
        <v>3647581855</v>
      </c>
      <c r="W150" s="86">
        <v>12842583687</v>
      </c>
      <c r="X150" s="86">
        <v>940102445</v>
      </c>
      <c r="Y150" s="86">
        <v>585842181.39999998</v>
      </c>
      <c r="Z150" s="86">
        <v>1525944626</v>
      </c>
      <c r="AA150" s="86">
        <v>4288874211</v>
      </c>
      <c r="AB150" s="86">
        <v>2730801566</v>
      </c>
      <c r="AC150" s="86">
        <v>7019675777</v>
      </c>
    </row>
    <row r="151" spans="1:34" s="68" customFormat="1">
      <c r="A151" s="83" t="s">
        <v>322</v>
      </c>
      <c r="B151" s="75" t="s">
        <v>319</v>
      </c>
      <c r="C151" s="82">
        <v>19334680307</v>
      </c>
      <c r="D151" s="82">
        <v>25545025323</v>
      </c>
      <c r="E151" s="82">
        <v>44879705630</v>
      </c>
      <c r="F151" s="82">
        <v>14736429133</v>
      </c>
      <c r="G151" s="82">
        <v>22302223586</v>
      </c>
      <c r="H151" s="82">
        <v>37038652719</v>
      </c>
      <c r="I151" s="82">
        <v>922955648</v>
      </c>
      <c r="J151" s="82">
        <v>1007914684</v>
      </c>
      <c r="K151" s="82">
        <v>1930870332</v>
      </c>
      <c r="L151" s="82">
        <v>83756395</v>
      </c>
      <c r="M151" s="82">
        <v>78884988</v>
      </c>
      <c r="N151" s="82">
        <v>162641384</v>
      </c>
      <c r="O151" s="82">
        <v>1006810114</v>
      </c>
      <c r="P151" s="82">
        <v>709749001</v>
      </c>
      <c r="Q151" s="82">
        <v>1716559115</v>
      </c>
      <c r="R151" s="82">
        <v>1853140</v>
      </c>
      <c r="S151" s="82">
        <v>1326076</v>
      </c>
      <c r="T151" s="82">
        <v>3179216</v>
      </c>
      <c r="U151" s="82">
        <v>529173884</v>
      </c>
      <c r="V151" s="82">
        <v>114824770</v>
      </c>
      <c r="W151" s="82">
        <v>643998654</v>
      </c>
      <c r="X151" s="82">
        <v>0</v>
      </c>
      <c r="Y151" s="82">
        <v>0</v>
      </c>
      <c r="Z151" s="82">
        <v>0</v>
      </c>
      <c r="AA151" s="82">
        <v>2053701992</v>
      </c>
      <c r="AB151" s="82">
        <v>1330102217</v>
      </c>
      <c r="AC151" s="82">
        <v>3383804209</v>
      </c>
    </row>
    <row r="152" spans="1:34" s="68" customFormat="1">
      <c r="A152" s="84"/>
      <c r="B152" s="74" t="s">
        <v>320</v>
      </c>
      <c r="C152" s="82">
        <v>18542498830</v>
      </c>
      <c r="D152" s="82">
        <v>15178589948</v>
      </c>
      <c r="E152" s="82">
        <v>33721088778</v>
      </c>
      <c r="F152" s="82">
        <v>6666971654</v>
      </c>
      <c r="G152" s="82">
        <v>5886798382</v>
      </c>
      <c r="H152" s="82">
        <v>12553770036</v>
      </c>
      <c r="I152" s="82">
        <v>5904182421</v>
      </c>
      <c r="J152" s="82">
        <v>6064610974</v>
      </c>
      <c r="K152" s="82">
        <v>11968793395</v>
      </c>
      <c r="L152" s="82">
        <v>12944650</v>
      </c>
      <c r="M152" s="82">
        <v>10013680</v>
      </c>
      <c r="N152" s="82">
        <v>22958330</v>
      </c>
      <c r="O152" s="82">
        <v>102998529</v>
      </c>
      <c r="P152" s="82">
        <v>67430570</v>
      </c>
      <c r="Q152" s="82">
        <v>170429099</v>
      </c>
      <c r="R152" s="82">
        <v>0</v>
      </c>
      <c r="S152" s="82">
        <v>0</v>
      </c>
      <c r="T152" s="82">
        <v>0</v>
      </c>
      <c r="U152" s="82">
        <v>2680126912</v>
      </c>
      <c r="V152" s="82">
        <v>1204931605</v>
      </c>
      <c r="W152" s="82">
        <v>3885058517</v>
      </c>
      <c r="X152" s="82">
        <v>940102445</v>
      </c>
      <c r="Y152" s="82">
        <v>585842181</v>
      </c>
      <c r="Z152" s="82">
        <v>1525944626</v>
      </c>
      <c r="AA152" s="82">
        <v>2235172219</v>
      </c>
      <c r="AB152" s="82">
        <v>1358962557</v>
      </c>
      <c r="AC152" s="82">
        <v>3594134776</v>
      </c>
    </row>
    <row r="153" spans="1:34" s="68" customFormat="1" ht="17.5" thickBot="1">
      <c r="A153" s="85"/>
      <c r="B153" s="78" t="s">
        <v>321</v>
      </c>
      <c r="C153" s="82">
        <v>52651891643</v>
      </c>
      <c r="D153" s="82">
        <v>60400724332</v>
      </c>
      <c r="E153" s="82">
        <v>113052615975</v>
      </c>
      <c r="F153" s="82">
        <v>34407220333</v>
      </c>
      <c r="G153" s="82">
        <v>43852065123</v>
      </c>
      <c r="H153" s="82">
        <v>78259285457</v>
      </c>
      <c r="I153" s="82">
        <v>12012774678</v>
      </c>
      <c r="J153" s="82">
        <v>13970103273</v>
      </c>
      <c r="K153" s="82">
        <v>25982877951</v>
      </c>
      <c r="L153" s="82">
        <v>190130</v>
      </c>
      <c r="M153" s="82">
        <v>931677</v>
      </c>
      <c r="N153" s="82">
        <v>1121807</v>
      </c>
      <c r="O153" s="82">
        <v>226185450</v>
      </c>
      <c r="P153" s="82">
        <v>176928412</v>
      </c>
      <c r="Q153" s="82">
        <v>403113862</v>
      </c>
      <c r="R153" s="82">
        <v>19820016</v>
      </c>
      <c r="S153" s="82">
        <v>31133575</v>
      </c>
      <c r="T153" s="82">
        <v>50953591</v>
      </c>
      <c r="U153" s="82">
        <v>5985701035</v>
      </c>
      <c r="V153" s="82">
        <v>2327825480</v>
      </c>
      <c r="W153" s="82">
        <v>8313526515</v>
      </c>
      <c r="X153" s="82">
        <v>0</v>
      </c>
      <c r="Y153" s="82">
        <v>0</v>
      </c>
      <c r="Z153" s="82">
        <v>0</v>
      </c>
      <c r="AA153" s="82">
        <v>0</v>
      </c>
      <c r="AB153" s="82">
        <v>41736792</v>
      </c>
      <c r="AC153" s="82">
        <v>41736792</v>
      </c>
    </row>
    <row r="154" spans="1:34" s="58" customFormat="1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34" s="68" customFormat="1">
      <c r="A155" s="108" t="s">
        <v>359</v>
      </c>
      <c r="B155" s="63" t="s">
        <v>319</v>
      </c>
      <c r="C155" s="87">
        <v>1249897</v>
      </c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34" s="68" customFormat="1">
      <c r="A156" s="109"/>
      <c r="B156" s="63" t="s">
        <v>360</v>
      </c>
      <c r="C156" s="87">
        <v>5235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34" s="68" customFormat="1">
      <c r="A157" s="109"/>
      <c r="B157" s="63" t="s">
        <v>321</v>
      </c>
      <c r="C157" s="87">
        <v>3407</v>
      </c>
    </row>
    <row r="158" spans="1:34" s="68" customFormat="1">
      <c r="A158" s="109"/>
      <c r="B158" s="63" t="s">
        <v>361</v>
      </c>
      <c r="C158" s="87">
        <v>1258539</v>
      </c>
    </row>
    <row r="159" spans="1:34">
      <c r="C159" s="65" t="s">
        <v>146</v>
      </c>
    </row>
  </sheetData>
  <mergeCells count="52">
    <mergeCell ref="A6:A8"/>
    <mergeCell ref="A1:AC1"/>
    <mergeCell ref="A2:AC2"/>
    <mergeCell ref="A3:A5"/>
    <mergeCell ref="B3:B5"/>
    <mergeCell ref="C3:E4"/>
    <mergeCell ref="F3:T3"/>
    <mergeCell ref="U3:Z3"/>
    <mergeCell ref="AA3:AC4"/>
    <mergeCell ref="F4:H4"/>
    <mergeCell ref="I4:K4"/>
    <mergeCell ref="L4:N4"/>
    <mergeCell ref="O4:Q4"/>
    <mergeCell ref="R4:T4"/>
    <mergeCell ref="U4:W4"/>
    <mergeCell ref="X4:Z4"/>
    <mergeCell ref="A54:A56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102:A104"/>
    <mergeCell ref="A58:A60"/>
    <mergeCell ref="A62:A64"/>
    <mergeCell ref="A66:A68"/>
    <mergeCell ref="A70:A72"/>
    <mergeCell ref="A74:A76"/>
    <mergeCell ref="A78:A80"/>
    <mergeCell ref="A82:A84"/>
    <mergeCell ref="A86:A88"/>
    <mergeCell ref="A90:A92"/>
    <mergeCell ref="A94:A96"/>
    <mergeCell ref="A98:A100"/>
    <mergeCell ref="A155:A158"/>
    <mergeCell ref="A106:A108"/>
    <mergeCell ref="A110:A112"/>
    <mergeCell ref="A114:A116"/>
    <mergeCell ref="A118:A120"/>
    <mergeCell ref="A122:A124"/>
    <mergeCell ref="A126:A128"/>
    <mergeCell ref="A130:A132"/>
    <mergeCell ref="A134:A136"/>
    <mergeCell ref="A138:A140"/>
    <mergeCell ref="A142:A144"/>
    <mergeCell ref="A146:A148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2</vt:i4>
      </vt:variant>
    </vt:vector>
  </HeadingPairs>
  <TitlesOfParts>
    <vt:vector size="15" baseType="lpstr">
      <vt:lpstr>106年1月</vt:lpstr>
      <vt:lpstr>106年2月</vt:lpstr>
      <vt:lpstr>106年3月</vt:lpstr>
      <vt:lpstr>106年4月</vt:lpstr>
      <vt:lpstr>106年5月</vt:lpstr>
      <vt:lpstr>106年6月</vt:lpstr>
      <vt:lpstr>106年7月</vt:lpstr>
      <vt:lpstr>106年8月</vt:lpstr>
      <vt:lpstr>106年9月</vt:lpstr>
      <vt:lpstr>106年10月</vt:lpstr>
      <vt:lpstr>106年11月</vt:lpstr>
      <vt:lpstr>106年12月</vt:lpstr>
      <vt:lpstr>TOTAL</vt:lpstr>
      <vt:lpstr>TOTAL!Print_Area</vt:lpstr>
      <vt:lpstr>TOTAL!Print_Titles</vt:lpstr>
    </vt:vector>
  </TitlesOfParts>
  <Company>My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2018-01-18T03:33:44Z</cp:lastPrinted>
  <dcterms:created xsi:type="dcterms:W3CDTF">2011-02-10T03:51:06Z</dcterms:created>
  <dcterms:modified xsi:type="dcterms:W3CDTF">2018-01-22T06:18:03Z</dcterms:modified>
</cp:coreProperties>
</file>